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B7B" lockStructure="1"/>
  <bookViews>
    <workbookView xWindow="0" yWindow="0" windowWidth="15360" windowHeight="5820" tabRatio="970"/>
  </bookViews>
  <sheets>
    <sheet name="Hoja de Control" sheetId="18" r:id="rId1"/>
    <sheet name="Recálculo de Junio" sheetId="2" r:id="rId2"/>
    <sheet name="Recálculo de Diciembre" sheetId="15" r:id="rId3"/>
    <sheet name="Datos" sheetId="17" r:id="rId4"/>
    <sheet name="Enero" sheetId="1" r:id="rId5"/>
    <sheet name="Febrero" sheetId="13" r:id="rId6"/>
    <sheet name="Marzo" sheetId="12" r:id="rId7"/>
    <sheet name="Abril" sheetId="11" r:id="rId8"/>
    <sheet name="Mayo" sheetId="10" r:id="rId9"/>
    <sheet name="Junio" sheetId="9" r:id="rId10"/>
    <sheet name="Julio" sheetId="8" r:id="rId11"/>
    <sheet name="Agosto" sheetId="7" r:id="rId12"/>
    <sheet name="Septiembre" sheetId="6" r:id="rId13"/>
    <sheet name="Octubre" sheetId="5" r:id="rId14"/>
    <sheet name="Noviembre" sheetId="4" r:id="rId15"/>
    <sheet name="Diciembre" sheetId="14" r:id="rId16"/>
  </sheets>
  <calcPr calcId="145621"/>
</workbook>
</file>

<file path=xl/calcChain.xml><?xml version="1.0" encoding="utf-8"?>
<calcChain xmlns="http://schemas.openxmlformats.org/spreadsheetml/2006/main">
  <c r="C9" i="7" l="1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6" i="17"/>
  <c r="C6" i="17" l="1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6" i="17"/>
  <c r="R26" i="17" l="1"/>
  <c r="C26" i="17"/>
  <c r="J26" i="17" s="1"/>
  <c r="R25" i="17"/>
  <c r="C25" i="17"/>
  <c r="J25" i="17" s="1"/>
  <c r="R24" i="17"/>
  <c r="C24" i="17"/>
  <c r="J24" i="17" s="1"/>
  <c r="R23" i="17"/>
  <c r="C23" i="17"/>
  <c r="J23" i="17" s="1"/>
  <c r="R22" i="17"/>
  <c r="C22" i="17"/>
  <c r="J22" i="17" s="1"/>
  <c r="R21" i="17"/>
  <c r="C21" i="17"/>
  <c r="J21" i="17" s="1"/>
  <c r="R20" i="17"/>
  <c r="C20" i="17"/>
  <c r="J20" i="17" s="1"/>
  <c r="R19" i="17"/>
  <c r="C19" i="17"/>
  <c r="J19" i="17" s="1"/>
  <c r="R18" i="17"/>
  <c r="C18" i="17"/>
  <c r="J18" i="17" s="1"/>
  <c r="R17" i="17"/>
  <c r="C17" i="17"/>
  <c r="J17" i="17" s="1"/>
  <c r="R16" i="17"/>
  <c r="C16" i="17"/>
  <c r="J16" i="17" s="1"/>
  <c r="R15" i="17"/>
  <c r="C15" i="17"/>
  <c r="J15" i="17" s="1"/>
  <c r="R14" i="17"/>
  <c r="C14" i="17"/>
  <c r="J14" i="17" s="1"/>
  <c r="R13" i="17"/>
  <c r="C13" i="17"/>
  <c r="J13" i="17" s="1"/>
  <c r="R12" i="17"/>
  <c r="C12" i="17"/>
  <c r="J12" i="17" s="1"/>
  <c r="R11" i="17"/>
  <c r="C11" i="17"/>
  <c r="J11" i="17" s="1"/>
  <c r="R10" i="17"/>
  <c r="C10" i="17"/>
  <c r="J10" i="17" s="1"/>
  <c r="R9" i="17"/>
  <c r="C9" i="17"/>
  <c r="J9" i="17" s="1"/>
  <c r="R8" i="17"/>
  <c r="C8" i="17"/>
  <c r="J8" i="17" s="1"/>
  <c r="C8" i="8" s="1"/>
  <c r="R7" i="17"/>
  <c r="C7" i="17"/>
  <c r="J7" i="17" s="1"/>
  <c r="C7" i="8" s="1"/>
  <c r="R6" i="17"/>
  <c r="C19" i="1" l="1"/>
  <c r="F19" i="1" s="1"/>
  <c r="C21" i="1"/>
  <c r="F21" i="1" s="1"/>
  <c r="C17" i="1"/>
  <c r="F17" i="1" s="1"/>
  <c r="L7" i="17"/>
  <c r="C7" i="7" s="1"/>
  <c r="L8" i="17"/>
  <c r="C8" i="7" s="1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D7" i="17"/>
  <c r="M7" i="17"/>
  <c r="D8" i="17"/>
  <c r="M8" i="17"/>
  <c r="D9" i="17"/>
  <c r="M9" i="17"/>
  <c r="D10" i="17"/>
  <c r="M10" i="17"/>
  <c r="D11" i="17"/>
  <c r="M11" i="17"/>
  <c r="D12" i="17"/>
  <c r="M12" i="17"/>
  <c r="D13" i="17"/>
  <c r="M13" i="17"/>
  <c r="D14" i="17"/>
  <c r="M14" i="17"/>
  <c r="D15" i="17"/>
  <c r="M15" i="17"/>
  <c r="D16" i="17"/>
  <c r="M16" i="17"/>
  <c r="D17" i="17"/>
  <c r="M17" i="17"/>
  <c r="D18" i="17"/>
  <c r="M18" i="17"/>
  <c r="D19" i="17"/>
  <c r="M19" i="17"/>
  <c r="D20" i="17"/>
  <c r="M20" i="17"/>
  <c r="D21" i="17"/>
  <c r="M21" i="17"/>
  <c r="D22" i="17"/>
  <c r="M22" i="17"/>
  <c r="D23" i="17"/>
  <c r="M23" i="17"/>
  <c r="D24" i="17"/>
  <c r="M24" i="17"/>
  <c r="D25" i="17"/>
  <c r="M25" i="17"/>
  <c r="D26" i="17"/>
  <c r="M26" i="17"/>
  <c r="E7" i="17"/>
  <c r="C7" i="12" s="1"/>
  <c r="N7" i="17"/>
  <c r="E8" i="17"/>
  <c r="C8" i="12" s="1"/>
  <c r="N8" i="17"/>
  <c r="E9" i="17"/>
  <c r="C9" i="12" s="1"/>
  <c r="N9" i="17"/>
  <c r="E10" i="17"/>
  <c r="C10" i="12" s="1"/>
  <c r="N10" i="17"/>
  <c r="E11" i="17"/>
  <c r="C11" i="12" s="1"/>
  <c r="N11" i="17"/>
  <c r="E12" i="17"/>
  <c r="C12" i="12" s="1"/>
  <c r="N12" i="17"/>
  <c r="E13" i="17"/>
  <c r="C13" i="12" s="1"/>
  <c r="N13" i="17"/>
  <c r="E14" i="17"/>
  <c r="C14" i="12" s="1"/>
  <c r="N14" i="17"/>
  <c r="E15" i="17"/>
  <c r="C15" i="12" s="1"/>
  <c r="N15" i="17"/>
  <c r="E16" i="17"/>
  <c r="C16" i="12" s="1"/>
  <c r="N16" i="17"/>
  <c r="E17" i="17"/>
  <c r="C17" i="12" s="1"/>
  <c r="N17" i="17"/>
  <c r="E18" i="17"/>
  <c r="C18" i="12" s="1"/>
  <c r="N18" i="17"/>
  <c r="E19" i="17"/>
  <c r="C19" i="12" s="1"/>
  <c r="N19" i="17"/>
  <c r="E20" i="17"/>
  <c r="C20" i="12" s="1"/>
  <c r="N20" i="17"/>
  <c r="E21" i="17"/>
  <c r="C21" i="12" s="1"/>
  <c r="N21" i="17"/>
  <c r="E22" i="17"/>
  <c r="C22" i="12" s="1"/>
  <c r="N22" i="17"/>
  <c r="E23" i="17"/>
  <c r="C23" i="12" s="1"/>
  <c r="N23" i="17"/>
  <c r="E24" i="17"/>
  <c r="C24" i="12" s="1"/>
  <c r="N24" i="17"/>
  <c r="E25" i="17"/>
  <c r="C25" i="12" s="1"/>
  <c r="N25" i="17"/>
  <c r="E26" i="17"/>
  <c r="C26" i="12" s="1"/>
  <c r="N26" i="17"/>
  <c r="G7" i="17"/>
  <c r="O7" i="17"/>
  <c r="C7" i="4" s="1"/>
  <c r="G8" i="17"/>
  <c r="O8" i="17"/>
  <c r="C8" i="4" s="1"/>
  <c r="G9" i="17"/>
  <c r="O9" i="17"/>
  <c r="C9" i="4" s="1"/>
  <c r="G10" i="17"/>
  <c r="O10" i="17"/>
  <c r="C10" i="4" s="1"/>
  <c r="G11" i="17"/>
  <c r="O11" i="17"/>
  <c r="C11" i="4" s="1"/>
  <c r="G12" i="17"/>
  <c r="O12" i="17"/>
  <c r="C12" i="4" s="1"/>
  <c r="G13" i="17"/>
  <c r="O13" i="17"/>
  <c r="C13" i="4" s="1"/>
  <c r="G14" i="17"/>
  <c r="O14" i="17"/>
  <c r="C14" i="4" s="1"/>
  <c r="G15" i="17"/>
  <c r="O15" i="17"/>
  <c r="C15" i="4" s="1"/>
  <c r="G16" i="17"/>
  <c r="O16" i="17"/>
  <c r="C16" i="4" s="1"/>
  <c r="G17" i="17"/>
  <c r="O17" i="17"/>
  <c r="C17" i="4" s="1"/>
  <c r="G18" i="17"/>
  <c r="O18" i="17"/>
  <c r="C18" i="4" s="1"/>
  <c r="G19" i="17"/>
  <c r="O19" i="17"/>
  <c r="C19" i="4" s="1"/>
  <c r="G20" i="17"/>
  <c r="O20" i="17"/>
  <c r="C20" i="4" s="1"/>
  <c r="G21" i="17"/>
  <c r="O21" i="17"/>
  <c r="C21" i="4" s="1"/>
  <c r="G22" i="17"/>
  <c r="O22" i="17"/>
  <c r="C22" i="4" s="1"/>
  <c r="G23" i="17"/>
  <c r="O23" i="17"/>
  <c r="C23" i="4" s="1"/>
  <c r="G24" i="17"/>
  <c r="O24" i="17"/>
  <c r="C24" i="4" s="1"/>
  <c r="G25" i="17"/>
  <c r="O25" i="17"/>
  <c r="C25" i="4" s="1"/>
  <c r="G26" i="17"/>
  <c r="O26" i="17"/>
  <c r="C26" i="4" s="1"/>
  <c r="H7" i="17"/>
  <c r="Q7" i="17"/>
  <c r="C7" i="14" s="1"/>
  <c r="H8" i="17"/>
  <c r="Q8" i="17"/>
  <c r="C8" i="14" s="1"/>
  <c r="H9" i="17"/>
  <c r="Q9" i="17"/>
  <c r="C9" i="14" s="1"/>
  <c r="H10" i="17"/>
  <c r="Q10" i="17"/>
  <c r="C10" i="14" s="1"/>
  <c r="H11" i="17"/>
  <c r="Q11" i="17"/>
  <c r="C11" i="14" s="1"/>
  <c r="H12" i="17"/>
  <c r="Q12" i="17"/>
  <c r="C12" i="14" s="1"/>
  <c r="H13" i="17"/>
  <c r="Q13" i="17"/>
  <c r="C13" i="14" s="1"/>
  <c r="H14" i="17"/>
  <c r="Q14" i="17"/>
  <c r="C14" i="14" s="1"/>
  <c r="H15" i="17"/>
  <c r="Q15" i="17"/>
  <c r="C15" i="14" s="1"/>
  <c r="H16" i="17"/>
  <c r="Q16" i="17"/>
  <c r="C16" i="14" s="1"/>
  <c r="H17" i="17"/>
  <c r="Q17" i="17"/>
  <c r="C17" i="14" s="1"/>
  <c r="H18" i="17"/>
  <c r="Q18" i="17"/>
  <c r="C18" i="14" s="1"/>
  <c r="H19" i="17"/>
  <c r="Q19" i="17"/>
  <c r="C19" i="14" s="1"/>
  <c r="H20" i="17"/>
  <c r="Q20" i="17"/>
  <c r="C20" i="14" s="1"/>
  <c r="H21" i="17"/>
  <c r="Q21" i="17"/>
  <c r="C21" i="14" s="1"/>
  <c r="H22" i="17"/>
  <c r="Q22" i="17"/>
  <c r="C22" i="14" s="1"/>
  <c r="H23" i="17"/>
  <c r="Q23" i="17"/>
  <c r="C23" i="14" s="1"/>
  <c r="H24" i="17"/>
  <c r="Q24" i="17"/>
  <c r="C24" i="14" s="1"/>
  <c r="H25" i="17"/>
  <c r="Q25" i="17"/>
  <c r="C25" i="14" s="1"/>
  <c r="H26" i="17"/>
  <c r="Q26" i="17"/>
  <c r="C26" i="14" s="1"/>
  <c r="L9" i="17"/>
  <c r="I7" i="17"/>
  <c r="C7" i="9" s="1"/>
  <c r="I8" i="17"/>
  <c r="C8" i="9" s="1"/>
  <c r="I9" i="17"/>
  <c r="C9" i="9" s="1"/>
  <c r="I10" i="17"/>
  <c r="C10" i="9" s="1"/>
  <c r="I11" i="17"/>
  <c r="C11" i="9" s="1"/>
  <c r="I12" i="17"/>
  <c r="C12" i="9" s="1"/>
  <c r="I13" i="17"/>
  <c r="C13" i="9" s="1"/>
  <c r="I14" i="17"/>
  <c r="C14" i="9" s="1"/>
  <c r="I15" i="17"/>
  <c r="C15" i="9" s="1"/>
  <c r="I16" i="17"/>
  <c r="C16" i="9" s="1"/>
  <c r="I17" i="17"/>
  <c r="C17" i="9" s="1"/>
  <c r="I18" i="17"/>
  <c r="C18" i="9" s="1"/>
  <c r="I19" i="17"/>
  <c r="C19" i="9" s="1"/>
  <c r="I20" i="17"/>
  <c r="C20" i="9" s="1"/>
  <c r="I21" i="17"/>
  <c r="C21" i="9" s="1"/>
  <c r="I22" i="17"/>
  <c r="C22" i="9" s="1"/>
  <c r="I23" i="17"/>
  <c r="C23" i="9" s="1"/>
  <c r="I24" i="17"/>
  <c r="C24" i="9" s="1"/>
  <c r="I25" i="17"/>
  <c r="C25" i="9" s="1"/>
  <c r="I26" i="17"/>
  <c r="C26" i="9" s="1"/>
  <c r="C26" i="1"/>
  <c r="F26" i="1" s="1"/>
  <c r="C25" i="1"/>
  <c r="F25" i="1" s="1"/>
  <c r="C18" i="1"/>
  <c r="F18" i="1" s="1"/>
  <c r="C22" i="1"/>
  <c r="F22" i="1" s="1"/>
  <c r="C24" i="1"/>
  <c r="F24" i="1" s="1"/>
  <c r="D19" i="1"/>
  <c r="E19" i="1" s="1"/>
  <c r="G19" i="1" s="1"/>
  <c r="H19" i="1" s="1"/>
  <c r="C20" i="1"/>
  <c r="C16" i="1"/>
  <c r="C23" i="1"/>
  <c r="F23" i="1" s="1"/>
  <c r="D20" i="1" l="1"/>
  <c r="F20" i="1"/>
  <c r="D16" i="1"/>
  <c r="F16" i="1"/>
  <c r="D21" i="1"/>
  <c r="E21" i="1" s="1"/>
  <c r="G21" i="1" s="1"/>
  <c r="D17" i="1"/>
  <c r="E17" i="1" s="1"/>
  <c r="G17" i="1" s="1"/>
  <c r="S7" i="17"/>
  <c r="S12" i="17"/>
  <c r="S9" i="17"/>
  <c r="S16" i="17"/>
  <c r="S21" i="17"/>
  <c r="S25" i="17"/>
  <c r="S17" i="17"/>
  <c r="S26" i="17"/>
  <c r="S18" i="17"/>
  <c r="S24" i="17"/>
  <c r="S23" i="17"/>
  <c r="S15" i="17"/>
  <c r="S20" i="17"/>
  <c r="S22" i="17"/>
  <c r="S14" i="17"/>
  <c r="S19" i="17"/>
  <c r="S11" i="17"/>
  <c r="U9" i="17"/>
  <c r="U24" i="17"/>
  <c r="U16" i="17"/>
  <c r="U8" i="17"/>
  <c r="U13" i="17"/>
  <c r="U26" i="17"/>
  <c r="U18" i="17"/>
  <c r="U10" i="17"/>
  <c r="S8" i="17"/>
  <c r="U21" i="17"/>
  <c r="U23" i="17"/>
  <c r="U15" i="17"/>
  <c r="S13" i="17"/>
  <c r="U7" i="17"/>
  <c r="U20" i="17"/>
  <c r="U12" i="17"/>
  <c r="S10" i="17"/>
  <c r="U25" i="17"/>
  <c r="U17" i="17"/>
  <c r="U22" i="17"/>
  <c r="U14" i="17"/>
  <c r="U19" i="17"/>
  <c r="U11" i="17"/>
  <c r="D26" i="1"/>
  <c r="E26" i="1" s="1"/>
  <c r="G26" i="1" s="1"/>
  <c r="D23" i="1"/>
  <c r="E23" i="1" s="1"/>
  <c r="G23" i="1" s="1"/>
  <c r="H23" i="1" s="1"/>
  <c r="E20" i="1"/>
  <c r="G20" i="1" s="1"/>
  <c r="D22" i="1"/>
  <c r="E22" i="1" s="1"/>
  <c r="G22" i="1" s="1"/>
  <c r="D25" i="1"/>
  <c r="E25" i="1" s="1"/>
  <c r="G25" i="1" s="1"/>
  <c r="E16" i="1"/>
  <c r="G16" i="1" s="1"/>
  <c r="D24" i="1"/>
  <c r="E24" i="1" s="1"/>
  <c r="G24" i="1" s="1"/>
  <c r="D18" i="1"/>
  <c r="E18" i="1" s="1"/>
  <c r="G18" i="1" s="1"/>
  <c r="U6" i="17"/>
  <c r="Q6" i="17"/>
  <c r="C6" i="14" s="1"/>
  <c r="O6" i="17"/>
  <c r="C6" i="4" s="1"/>
  <c r="N6" i="17"/>
  <c r="M6" i="17"/>
  <c r="L6" i="17"/>
  <c r="C6" i="7" s="1"/>
  <c r="J6" i="17"/>
  <c r="C6" i="8" s="1"/>
  <c r="I6" i="17"/>
  <c r="H6" i="17"/>
  <c r="G6" i="17"/>
  <c r="E6" i="17"/>
  <c r="C6" i="12" s="1"/>
  <c r="D6" i="17"/>
  <c r="D7" i="9"/>
  <c r="D8" i="9"/>
  <c r="D9" i="9"/>
  <c r="D10" i="9"/>
  <c r="D11" i="9"/>
  <c r="D12" i="9"/>
  <c r="D13" i="9"/>
  <c r="D14" i="9"/>
  <c r="D15" i="9"/>
  <c r="C9" i="1"/>
  <c r="D9" i="1" l="1"/>
  <c r="F9" i="1"/>
  <c r="D6" i="9"/>
  <c r="C6" i="9"/>
  <c r="H24" i="1"/>
  <c r="H17" i="1"/>
  <c r="H20" i="1"/>
  <c r="H22" i="1"/>
  <c r="H16" i="1"/>
  <c r="H25" i="1"/>
  <c r="H26" i="1"/>
  <c r="H18" i="1"/>
  <c r="H21" i="1"/>
  <c r="D16" i="14"/>
  <c r="D17" i="14"/>
  <c r="D18" i="14"/>
  <c r="D19" i="14"/>
  <c r="D20" i="14"/>
  <c r="D21" i="14"/>
  <c r="D22" i="14"/>
  <c r="D23" i="14"/>
  <c r="D24" i="14"/>
  <c r="D25" i="14"/>
  <c r="D26" i="14"/>
  <c r="D7" i="14"/>
  <c r="D8" i="14"/>
  <c r="D9" i="14"/>
  <c r="D10" i="14"/>
  <c r="D11" i="14"/>
  <c r="D12" i="14"/>
  <c r="D13" i="14"/>
  <c r="D14" i="14"/>
  <c r="D15" i="14"/>
  <c r="D6" i="14"/>
  <c r="B16" i="9" l="1"/>
  <c r="F16" i="9"/>
  <c r="D16" i="9"/>
  <c r="B17" i="9"/>
  <c r="F17" i="9"/>
  <c r="D17" i="9"/>
  <c r="B18" i="9"/>
  <c r="F18" i="9"/>
  <c r="D18" i="9"/>
  <c r="B19" i="9"/>
  <c r="F19" i="9"/>
  <c r="D19" i="9"/>
  <c r="B20" i="9"/>
  <c r="F20" i="9"/>
  <c r="D20" i="9"/>
  <c r="B21" i="9"/>
  <c r="F21" i="9"/>
  <c r="D21" i="9"/>
  <c r="B22" i="9"/>
  <c r="F22" i="9"/>
  <c r="D22" i="9"/>
  <c r="B23" i="9"/>
  <c r="F23" i="9"/>
  <c r="D23" i="9"/>
  <c r="B24" i="9"/>
  <c r="F24" i="9"/>
  <c r="D24" i="9"/>
  <c r="B25" i="9"/>
  <c r="F25" i="9"/>
  <c r="D25" i="9"/>
  <c r="B26" i="9"/>
  <c r="F26" i="9"/>
  <c r="D26" i="9"/>
  <c r="F6" i="9"/>
  <c r="C16" i="2"/>
  <c r="J16" i="2"/>
  <c r="C17" i="2"/>
  <c r="J17" i="2"/>
  <c r="C18" i="2"/>
  <c r="J18" i="2"/>
  <c r="C19" i="2"/>
  <c r="J19" i="2"/>
  <c r="C20" i="2"/>
  <c r="J20" i="2"/>
  <c r="C21" i="2"/>
  <c r="J21" i="2"/>
  <c r="C22" i="2"/>
  <c r="J22" i="2"/>
  <c r="C23" i="2"/>
  <c r="J23" i="2"/>
  <c r="C24" i="2"/>
  <c r="J24" i="2"/>
  <c r="C25" i="2"/>
  <c r="J25" i="2"/>
  <c r="C26" i="2"/>
  <c r="J26" i="2"/>
  <c r="C16" i="15"/>
  <c r="P16" i="15"/>
  <c r="C17" i="15"/>
  <c r="P17" i="15"/>
  <c r="C18" i="15"/>
  <c r="P18" i="15"/>
  <c r="C19" i="15"/>
  <c r="P19" i="15"/>
  <c r="C20" i="15"/>
  <c r="P20" i="15"/>
  <c r="C21" i="15"/>
  <c r="P21" i="15"/>
  <c r="C22" i="15"/>
  <c r="P22" i="15"/>
  <c r="C23" i="15"/>
  <c r="P23" i="15"/>
  <c r="C24" i="15"/>
  <c r="P24" i="15"/>
  <c r="C25" i="15"/>
  <c r="P25" i="15"/>
  <c r="C26" i="15"/>
  <c r="P26" i="15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C7" i="5"/>
  <c r="F7" i="5" s="1"/>
  <c r="C8" i="5"/>
  <c r="F8" i="5" s="1"/>
  <c r="C9" i="5"/>
  <c r="F9" i="5" s="1"/>
  <c r="C10" i="5"/>
  <c r="F10" i="5" s="1"/>
  <c r="C11" i="5"/>
  <c r="F11" i="5" s="1"/>
  <c r="C12" i="5"/>
  <c r="F12" i="5" s="1"/>
  <c r="C13" i="5"/>
  <c r="F13" i="5" s="1"/>
  <c r="C14" i="5"/>
  <c r="F14" i="5" s="1"/>
  <c r="C15" i="5"/>
  <c r="F15" i="5" s="1"/>
  <c r="C16" i="5"/>
  <c r="F16" i="5" s="1"/>
  <c r="C17" i="5"/>
  <c r="F17" i="5" s="1"/>
  <c r="C18" i="5"/>
  <c r="F18" i="5" s="1"/>
  <c r="C19" i="5"/>
  <c r="F19" i="5" s="1"/>
  <c r="C20" i="5"/>
  <c r="F20" i="5" s="1"/>
  <c r="C21" i="5"/>
  <c r="F21" i="5" s="1"/>
  <c r="C22" i="5"/>
  <c r="F22" i="5" s="1"/>
  <c r="C23" i="5"/>
  <c r="F23" i="5" s="1"/>
  <c r="C24" i="5"/>
  <c r="F24" i="5" s="1"/>
  <c r="C25" i="5"/>
  <c r="F25" i="5" s="1"/>
  <c r="C26" i="5"/>
  <c r="F26" i="5" s="1"/>
  <c r="C7" i="6"/>
  <c r="F7" i="6" s="1"/>
  <c r="C8" i="6"/>
  <c r="F8" i="6" s="1"/>
  <c r="C9" i="6"/>
  <c r="F9" i="6" s="1"/>
  <c r="C10" i="6"/>
  <c r="F10" i="6" s="1"/>
  <c r="C11" i="6"/>
  <c r="F11" i="6" s="1"/>
  <c r="C12" i="6"/>
  <c r="F12" i="6" s="1"/>
  <c r="C13" i="6"/>
  <c r="F13" i="6" s="1"/>
  <c r="C14" i="6"/>
  <c r="F14" i="6" s="1"/>
  <c r="C15" i="6"/>
  <c r="F15" i="6" s="1"/>
  <c r="C16" i="6"/>
  <c r="F16" i="6" s="1"/>
  <c r="C17" i="6"/>
  <c r="F17" i="6" s="1"/>
  <c r="C18" i="6"/>
  <c r="F18" i="6" s="1"/>
  <c r="C19" i="6"/>
  <c r="F19" i="6" s="1"/>
  <c r="C20" i="6"/>
  <c r="F20" i="6" s="1"/>
  <c r="C21" i="6"/>
  <c r="F21" i="6" s="1"/>
  <c r="C22" i="6"/>
  <c r="F22" i="6" s="1"/>
  <c r="C23" i="6"/>
  <c r="F23" i="6" s="1"/>
  <c r="C24" i="6"/>
  <c r="F24" i="6" s="1"/>
  <c r="C25" i="6"/>
  <c r="F25" i="6" s="1"/>
  <c r="C26" i="6"/>
  <c r="F26" i="6" s="1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7" i="9"/>
  <c r="F8" i="9"/>
  <c r="F9" i="9"/>
  <c r="F10" i="9"/>
  <c r="F11" i="9"/>
  <c r="F12" i="9"/>
  <c r="F13" i="9"/>
  <c r="F14" i="9"/>
  <c r="F15" i="9"/>
  <c r="C7" i="10"/>
  <c r="C8" i="10"/>
  <c r="C9" i="10"/>
  <c r="C10" i="10"/>
  <c r="C11" i="10"/>
  <c r="C12" i="10"/>
  <c r="C13" i="10"/>
  <c r="C14" i="10"/>
  <c r="C15" i="10"/>
  <c r="C16" i="10"/>
  <c r="F16" i="10" s="1"/>
  <c r="C17" i="10"/>
  <c r="F17" i="10" s="1"/>
  <c r="C18" i="10"/>
  <c r="F18" i="10" s="1"/>
  <c r="C19" i="10"/>
  <c r="F19" i="10" s="1"/>
  <c r="C20" i="10"/>
  <c r="F20" i="10" s="1"/>
  <c r="C21" i="10"/>
  <c r="F21" i="10" s="1"/>
  <c r="C22" i="10"/>
  <c r="F22" i="10" s="1"/>
  <c r="C23" i="10"/>
  <c r="F23" i="10" s="1"/>
  <c r="C24" i="10"/>
  <c r="F24" i="10" s="1"/>
  <c r="C25" i="10"/>
  <c r="F25" i="10" s="1"/>
  <c r="C26" i="10"/>
  <c r="F26" i="10" s="1"/>
  <c r="C7" i="11"/>
  <c r="C8" i="11"/>
  <c r="C9" i="11"/>
  <c r="C10" i="11"/>
  <c r="C11" i="11"/>
  <c r="C12" i="11"/>
  <c r="C13" i="11"/>
  <c r="C14" i="11"/>
  <c r="C15" i="11"/>
  <c r="C16" i="11"/>
  <c r="F16" i="11" s="1"/>
  <c r="C17" i="11"/>
  <c r="F17" i="11" s="1"/>
  <c r="C18" i="11"/>
  <c r="F18" i="11" s="1"/>
  <c r="C19" i="11"/>
  <c r="F19" i="11" s="1"/>
  <c r="C20" i="11"/>
  <c r="F20" i="11" s="1"/>
  <c r="C21" i="11"/>
  <c r="F21" i="11" s="1"/>
  <c r="C22" i="11"/>
  <c r="F22" i="11" s="1"/>
  <c r="C23" i="11"/>
  <c r="F23" i="11" s="1"/>
  <c r="C24" i="11"/>
  <c r="F24" i="11" s="1"/>
  <c r="C25" i="11"/>
  <c r="F25" i="11" s="1"/>
  <c r="C26" i="11"/>
  <c r="F26" i="11" s="1"/>
  <c r="F16" i="12"/>
  <c r="F17" i="12"/>
  <c r="F18" i="12"/>
  <c r="F19" i="12"/>
  <c r="F20" i="12"/>
  <c r="F21" i="12"/>
  <c r="F22" i="12"/>
  <c r="F23" i="12"/>
  <c r="F24" i="12"/>
  <c r="F25" i="12"/>
  <c r="F26" i="12"/>
  <c r="C7" i="13"/>
  <c r="C8" i="13"/>
  <c r="C9" i="13"/>
  <c r="C10" i="13"/>
  <c r="C11" i="13"/>
  <c r="C12" i="13"/>
  <c r="C13" i="13"/>
  <c r="C14" i="13"/>
  <c r="C15" i="13"/>
  <c r="C16" i="13"/>
  <c r="F16" i="13" s="1"/>
  <c r="C17" i="13"/>
  <c r="F17" i="13" s="1"/>
  <c r="C18" i="13"/>
  <c r="F18" i="13" s="1"/>
  <c r="C19" i="13"/>
  <c r="F19" i="13" s="1"/>
  <c r="C20" i="13"/>
  <c r="F20" i="13" s="1"/>
  <c r="C21" i="13"/>
  <c r="F21" i="13" s="1"/>
  <c r="C22" i="13"/>
  <c r="F22" i="13" s="1"/>
  <c r="C23" i="13"/>
  <c r="F23" i="13" s="1"/>
  <c r="C24" i="13"/>
  <c r="F24" i="13" s="1"/>
  <c r="C25" i="13"/>
  <c r="F25" i="13" s="1"/>
  <c r="C26" i="13"/>
  <c r="F26" i="13" s="1"/>
  <c r="F6" i="14"/>
  <c r="F6" i="4"/>
  <c r="C6" i="5"/>
  <c r="F6" i="5" s="1"/>
  <c r="C6" i="6"/>
  <c r="F6" i="6" s="1"/>
  <c r="F6" i="7"/>
  <c r="F6" i="8"/>
  <c r="C6" i="10"/>
  <c r="C6" i="11"/>
  <c r="C6" i="13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6" i="15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6" i="1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6" i="4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6" i="5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6" i="6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6" i="7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6" i="8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6" i="2"/>
  <c r="B7" i="9"/>
  <c r="B8" i="9"/>
  <c r="B9" i="9"/>
  <c r="B10" i="9"/>
  <c r="B11" i="9"/>
  <c r="B12" i="9"/>
  <c r="B13" i="9"/>
  <c r="B14" i="9"/>
  <c r="B15" i="9"/>
  <c r="B6" i="9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6" i="10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6" i="11"/>
  <c r="B16" i="12"/>
  <c r="B17" i="12"/>
  <c r="B18" i="12"/>
  <c r="B19" i="12"/>
  <c r="B20" i="12"/>
  <c r="B21" i="12"/>
  <c r="B22" i="12"/>
  <c r="B23" i="12"/>
  <c r="B24" i="12"/>
  <c r="B25" i="12"/>
  <c r="B26" i="12"/>
  <c r="B7" i="12"/>
  <c r="B8" i="12"/>
  <c r="B9" i="12"/>
  <c r="B10" i="12"/>
  <c r="B11" i="12"/>
  <c r="B12" i="12"/>
  <c r="B13" i="12"/>
  <c r="B14" i="12"/>
  <c r="B15" i="12"/>
  <c r="B6" i="12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6" i="13"/>
  <c r="C7" i="1"/>
  <c r="C8" i="1"/>
  <c r="C10" i="1"/>
  <c r="C11" i="1"/>
  <c r="C12" i="1"/>
  <c r="C13" i="1"/>
  <c r="C14" i="1"/>
  <c r="C15" i="1"/>
  <c r="C6" i="1"/>
  <c r="B6" i="1"/>
  <c r="D13" i="1" l="1"/>
  <c r="F13" i="1"/>
  <c r="D8" i="1"/>
  <c r="F8" i="1"/>
  <c r="D15" i="13"/>
  <c r="F15" i="13"/>
  <c r="D7" i="13"/>
  <c r="E7" i="13" s="1"/>
  <c r="F7" i="13"/>
  <c r="D11" i="12"/>
  <c r="F11" i="12"/>
  <c r="D15" i="11"/>
  <c r="E15" i="11" s="1"/>
  <c r="F15" i="2" s="1"/>
  <c r="F15" i="11"/>
  <c r="D7" i="11"/>
  <c r="E7" i="11" s="1"/>
  <c r="F7" i="2" s="1"/>
  <c r="F7" i="11"/>
  <c r="D15" i="10"/>
  <c r="E15" i="10" s="1"/>
  <c r="F15" i="10"/>
  <c r="D7" i="10"/>
  <c r="E7" i="10" s="1"/>
  <c r="G7" i="2" s="1"/>
  <c r="F7" i="10"/>
  <c r="D12" i="1"/>
  <c r="F12" i="1"/>
  <c r="D14" i="13"/>
  <c r="F14" i="13"/>
  <c r="D10" i="13"/>
  <c r="E10" i="13" s="1"/>
  <c r="F10" i="13"/>
  <c r="D14" i="11"/>
  <c r="F14" i="11"/>
  <c r="D10" i="11"/>
  <c r="E10" i="11" s="1"/>
  <c r="F10" i="11"/>
  <c r="D11" i="1"/>
  <c r="F11" i="1"/>
  <c r="D13" i="13"/>
  <c r="E13" i="13" s="1"/>
  <c r="D13" i="2" s="1"/>
  <c r="F13" i="13"/>
  <c r="D9" i="13"/>
  <c r="F9" i="13"/>
  <c r="D13" i="12"/>
  <c r="E13" i="12" s="1"/>
  <c r="F13" i="12"/>
  <c r="D9" i="12"/>
  <c r="F9" i="12"/>
  <c r="D13" i="11"/>
  <c r="E13" i="11" s="1"/>
  <c r="F13" i="2" s="1"/>
  <c r="F13" i="11"/>
  <c r="D9" i="11"/>
  <c r="F9" i="11"/>
  <c r="D13" i="10"/>
  <c r="E13" i="10" s="1"/>
  <c r="F13" i="10"/>
  <c r="D9" i="10"/>
  <c r="F9" i="10"/>
  <c r="D11" i="13"/>
  <c r="E11" i="13" s="1"/>
  <c r="D11" i="2" s="1"/>
  <c r="F11" i="13"/>
  <c r="D15" i="12"/>
  <c r="F15" i="12"/>
  <c r="D7" i="12"/>
  <c r="E7" i="12" s="1"/>
  <c r="E7" i="2" s="1"/>
  <c r="F7" i="12"/>
  <c r="D11" i="11"/>
  <c r="F11" i="11"/>
  <c r="D11" i="10"/>
  <c r="E11" i="10" s="1"/>
  <c r="G11" i="2" s="1"/>
  <c r="F11" i="10"/>
  <c r="D7" i="1"/>
  <c r="F7" i="1"/>
  <c r="D14" i="12"/>
  <c r="E14" i="12" s="1"/>
  <c r="F14" i="12"/>
  <c r="D10" i="12"/>
  <c r="F10" i="12"/>
  <c r="D14" i="10"/>
  <c r="E14" i="10" s="1"/>
  <c r="G14" i="2" s="1"/>
  <c r="F14" i="10"/>
  <c r="D10" i="10"/>
  <c r="F10" i="10"/>
  <c r="D15" i="1"/>
  <c r="F15" i="1"/>
  <c r="D14" i="1"/>
  <c r="F14" i="1"/>
  <c r="D10" i="1"/>
  <c r="F10" i="1"/>
  <c r="D12" i="13"/>
  <c r="E12" i="13" s="1"/>
  <c r="F12" i="13"/>
  <c r="D8" i="13"/>
  <c r="E8" i="13" s="1"/>
  <c r="F8" i="13"/>
  <c r="D12" i="12"/>
  <c r="F12" i="12"/>
  <c r="D8" i="12"/>
  <c r="E8" i="12" s="1"/>
  <c r="F8" i="12"/>
  <c r="D12" i="11"/>
  <c r="E12" i="11" s="1"/>
  <c r="F12" i="11"/>
  <c r="D8" i="11"/>
  <c r="E8" i="11" s="1"/>
  <c r="F8" i="11"/>
  <c r="D12" i="10"/>
  <c r="E12" i="10" s="1"/>
  <c r="G12" i="2" s="1"/>
  <c r="F12" i="10"/>
  <c r="D8" i="10"/>
  <c r="E8" i="10" s="1"/>
  <c r="F8" i="10"/>
  <c r="D6" i="1"/>
  <c r="F6" i="1"/>
  <c r="D6" i="12"/>
  <c r="E6" i="12" s="1"/>
  <c r="E6" i="2" s="1"/>
  <c r="F6" i="12"/>
  <c r="D6" i="11"/>
  <c r="F6" i="11"/>
  <c r="D6" i="10"/>
  <c r="E6" i="10" s="1"/>
  <c r="F6" i="10"/>
  <c r="D6" i="13"/>
  <c r="E6" i="13" s="1"/>
  <c r="F6" i="13"/>
  <c r="D24" i="8"/>
  <c r="E24" i="8" s="1"/>
  <c r="D21" i="13"/>
  <c r="E21" i="13" s="1"/>
  <c r="D25" i="12"/>
  <c r="E25" i="12" s="1"/>
  <c r="D17" i="12"/>
  <c r="E17" i="12" s="1"/>
  <c r="D21" i="11"/>
  <c r="E21" i="11" s="1"/>
  <c r="D25" i="10"/>
  <c r="E25" i="10" s="1"/>
  <c r="D17" i="10"/>
  <c r="E17" i="10" s="1"/>
  <c r="D22" i="8"/>
  <c r="E22" i="8" s="1"/>
  <c r="D26" i="7"/>
  <c r="E26" i="7" s="1"/>
  <c r="D18" i="7"/>
  <c r="E18" i="7" s="1"/>
  <c r="D22" i="6"/>
  <c r="E22" i="6" s="1"/>
  <c r="D26" i="5"/>
  <c r="E26" i="5" s="1"/>
  <c r="D18" i="5"/>
  <c r="E18" i="5" s="1"/>
  <c r="D22" i="4"/>
  <c r="E22" i="4" s="1"/>
  <c r="D23" i="13"/>
  <c r="E23" i="13" s="1"/>
  <c r="D20" i="5"/>
  <c r="E20" i="5" s="1"/>
  <c r="D20" i="13"/>
  <c r="E20" i="13" s="1"/>
  <c r="D24" i="12"/>
  <c r="E24" i="12" s="1"/>
  <c r="D16" i="12"/>
  <c r="E16" i="12" s="1"/>
  <c r="D20" i="11"/>
  <c r="E20" i="11" s="1"/>
  <c r="D24" i="10"/>
  <c r="E24" i="10" s="1"/>
  <c r="D16" i="10"/>
  <c r="E16" i="10" s="1"/>
  <c r="D21" i="8"/>
  <c r="E21" i="8" s="1"/>
  <c r="D25" i="7"/>
  <c r="E25" i="7" s="1"/>
  <c r="D17" i="7"/>
  <c r="E17" i="7" s="1"/>
  <c r="D21" i="6"/>
  <c r="E21" i="6" s="1"/>
  <c r="D25" i="5"/>
  <c r="E25" i="5" s="1"/>
  <c r="D17" i="5"/>
  <c r="E17" i="5" s="1"/>
  <c r="D21" i="4"/>
  <c r="E21" i="4" s="1"/>
  <c r="D24" i="7"/>
  <c r="E24" i="7" s="1"/>
  <c r="D16" i="7"/>
  <c r="E16" i="7" s="1"/>
  <c r="D20" i="6"/>
  <c r="E20" i="6" s="1"/>
  <c r="D24" i="5"/>
  <c r="E24" i="5" s="1"/>
  <c r="D16" i="5"/>
  <c r="E16" i="5" s="1"/>
  <c r="D20" i="4"/>
  <c r="E20" i="4" s="1"/>
  <c r="D26" i="13"/>
  <c r="E26" i="13" s="1"/>
  <c r="D18" i="13"/>
  <c r="E18" i="13" s="1"/>
  <c r="D22" i="12"/>
  <c r="E22" i="12" s="1"/>
  <c r="D26" i="11"/>
  <c r="E26" i="11" s="1"/>
  <c r="D18" i="11"/>
  <c r="E18" i="11" s="1"/>
  <c r="D22" i="10"/>
  <c r="E22" i="10" s="1"/>
  <c r="D19" i="8"/>
  <c r="E19" i="8" s="1"/>
  <c r="D23" i="7"/>
  <c r="E23" i="7" s="1"/>
  <c r="D19" i="6"/>
  <c r="E19" i="6" s="1"/>
  <c r="D23" i="5"/>
  <c r="E23" i="5" s="1"/>
  <c r="D19" i="4"/>
  <c r="E19" i="4" s="1"/>
  <c r="D23" i="12"/>
  <c r="E23" i="12" s="1"/>
  <c r="D19" i="11"/>
  <c r="E19" i="11" s="1"/>
  <c r="D23" i="10"/>
  <c r="E23" i="10" s="1"/>
  <c r="D20" i="8"/>
  <c r="E20" i="8" s="1"/>
  <c r="D25" i="13"/>
  <c r="E25" i="13" s="1"/>
  <c r="D17" i="13"/>
  <c r="E17" i="13" s="1"/>
  <c r="D21" i="12"/>
  <c r="E21" i="12" s="1"/>
  <c r="D25" i="11"/>
  <c r="E25" i="11" s="1"/>
  <c r="D17" i="11"/>
  <c r="E17" i="11" s="1"/>
  <c r="D21" i="10"/>
  <c r="E21" i="10" s="1"/>
  <c r="D26" i="8"/>
  <c r="E26" i="8" s="1"/>
  <c r="D18" i="8"/>
  <c r="E18" i="8" s="1"/>
  <c r="D22" i="7"/>
  <c r="E22" i="7" s="1"/>
  <c r="D26" i="6"/>
  <c r="E26" i="6" s="1"/>
  <c r="D18" i="6"/>
  <c r="E18" i="6" s="1"/>
  <c r="D22" i="5"/>
  <c r="E22" i="5" s="1"/>
  <c r="D26" i="4"/>
  <c r="E26" i="4" s="1"/>
  <c r="D18" i="4"/>
  <c r="E18" i="4" s="1"/>
  <c r="D19" i="13"/>
  <c r="E19" i="13" s="1"/>
  <c r="D24" i="13"/>
  <c r="E24" i="13" s="1"/>
  <c r="D16" i="13"/>
  <c r="E16" i="13" s="1"/>
  <c r="D20" i="12"/>
  <c r="E20" i="12" s="1"/>
  <c r="D24" i="11"/>
  <c r="E24" i="11" s="1"/>
  <c r="D16" i="11"/>
  <c r="E16" i="11" s="1"/>
  <c r="D20" i="10"/>
  <c r="E20" i="10" s="1"/>
  <c r="D25" i="8"/>
  <c r="E25" i="8" s="1"/>
  <c r="D17" i="8"/>
  <c r="E17" i="8" s="1"/>
  <c r="D21" i="7"/>
  <c r="E21" i="7" s="1"/>
  <c r="D25" i="6"/>
  <c r="E25" i="6" s="1"/>
  <c r="D17" i="6"/>
  <c r="E17" i="6" s="1"/>
  <c r="D21" i="5"/>
  <c r="E21" i="5" s="1"/>
  <c r="D25" i="4"/>
  <c r="E25" i="4" s="1"/>
  <c r="D17" i="4"/>
  <c r="E17" i="4" s="1"/>
  <c r="D16" i="8"/>
  <c r="E16" i="8" s="1"/>
  <c r="D20" i="7"/>
  <c r="E20" i="7" s="1"/>
  <c r="D24" i="6"/>
  <c r="E24" i="6" s="1"/>
  <c r="D16" i="6"/>
  <c r="E16" i="6" s="1"/>
  <c r="D16" i="4"/>
  <c r="E16" i="4" s="1"/>
  <c r="D19" i="12"/>
  <c r="E19" i="12" s="1"/>
  <c r="D23" i="11"/>
  <c r="E23" i="11" s="1"/>
  <c r="D19" i="10"/>
  <c r="E19" i="10" s="1"/>
  <c r="D24" i="4"/>
  <c r="E24" i="4" s="1"/>
  <c r="D22" i="13"/>
  <c r="E22" i="13" s="1"/>
  <c r="D26" i="12"/>
  <c r="E26" i="12" s="1"/>
  <c r="D18" i="12"/>
  <c r="E18" i="12" s="1"/>
  <c r="D22" i="11"/>
  <c r="E22" i="11" s="1"/>
  <c r="D26" i="10"/>
  <c r="E26" i="10" s="1"/>
  <c r="D18" i="10"/>
  <c r="E18" i="10" s="1"/>
  <c r="D23" i="8"/>
  <c r="E23" i="8" s="1"/>
  <c r="D19" i="7"/>
  <c r="E19" i="7" s="1"/>
  <c r="D23" i="6"/>
  <c r="E23" i="6" s="1"/>
  <c r="D19" i="5"/>
  <c r="E19" i="5" s="1"/>
  <c r="D23" i="4"/>
  <c r="E23" i="4" s="1"/>
  <c r="E16" i="9"/>
  <c r="H16" i="15" s="1"/>
  <c r="E17" i="9"/>
  <c r="H17" i="2" s="1"/>
  <c r="E20" i="9"/>
  <c r="H20" i="15" s="1"/>
  <c r="E24" i="9"/>
  <c r="H24" i="2" s="1"/>
  <c r="E26" i="9"/>
  <c r="H26" i="2" s="1"/>
  <c r="E18" i="9"/>
  <c r="H18" i="15" s="1"/>
  <c r="E23" i="9"/>
  <c r="H23" i="2" s="1"/>
  <c r="E26" i="14"/>
  <c r="E18" i="14"/>
  <c r="E25" i="14"/>
  <c r="E17" i="14"/>
  <c r="E24" i="14"/>
  <c r="E16" i="14"/>
  <c r="E23" i="14"/>
  <c r="E22" i="14"/>
  <c r="E21" i="14"/>
  <c r="E20" i="14"/>
  <c r="E19" i="14"/>
  <c r="E25" i="9"/>
  <c r="H25" i="15" s="1"/>
  <c r="E22" i="9"/>
  <c r="H22" i="15" s="1"/>
  <c r="E21" i="9"/>
  <c r="H21" i="15" s="1"/>
  <c r="E19" i="9"/>
  <c r="H19" i="2" s="1"/>
  <c r="E15" i="14"/>
  <c r="E14" i="14"/>
  <c r="E13" i="14"/>
  <c r="E12" i="14"/>
  <c r="E11" i="14"/>
  <c r="G11" i="14" s="1"/>
  <c r="E10" i="14"/>
  <c r="E9" i="14"/>
  <c r="E8" i="14"/>
  <c r="E7" i="14"/>
  <c r="E6" i="14"/>
  <c r="D15" i="4"/>
  <c r="E15" i="4" s="1"/>
  <c r="D14" i="4"/>
  <c r="E14" i="4" s="1"/>
  <c r="D13" i="4"/>
  <c r="E13" i="4" s="1"/>
  <c r="D12" i="4"/>
  <c r="E12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15" i="5"/>
  <c r="E15" i="5" s="1"/>
  <c r="D14" i="5"/>
  <c r="E14" i="5" s="1"/>
  <c r="D13" i="5"/>
  <c r="E13" i="5" s="1"/>
  <c r="D12" i="5"/>
  <c r="E12" i="5" s="1"/>
  <c r="D11" i="5"/>
  <c r="E11" i="5" s="1"/>
  <c r="D10" i="5"/>
  <c r="E10" i="5" s="1"/>
  <c r="D9" i="5"/>
  <c r="E9" i="5" s="1"/>
  <c r="D8" i="5"/>
  <c r="E8" i="5" s="1"/>
  <c r="D7" i="5"/>
  <c r="E7" i="5" s="1"/>
  <c r="D6" i="5"/>
  <c r="E6" i="5" s="1"/>
  <c r="D15" i="6"/>
  <c r="E15" i="6" s="1"/>
  <c r="D14" i="6"/>
  <c r="E14" i="6" s="1"/>
  <c r="D13" i="6"/>
  <c r="E13" i="6" s="1"/>
  <c r="D12" i="6"/>
  <c r="E12" i="6" s="1"/>
  <c r="D11" i="6"/>
  <c r="E11" i="6" s="1"/>
  <c r="D10" i="6"/>
  <c r="E10" i="6" s="1"/>
  <c r="D9" i="6"/>
  <c r="E9" i="6" s="1"/>
  <c r="D8" i="6"/>
  <c r="E8" i="6" s="1"/>
  <c r="D7" i="6"/>
  <c r="E7" i="6" s="1"/>
  <c r="D6" i="6"/>
  <c r="E6" i="6" s="1"/>
  <c r="D15" i="7"/>
  <c r="E15" i="7" s="1"/>
  <c r="D14" i="7"/>
  <c r="E14" i="7" s="1"/>
  <c r="D13" i="7"/>
  <c r="E13" i="7" s="1"/>
  <c r="D12" i="7"/>
  <c r="E12" i="7" s="1"/>
  <c r="D11" i="7"/>
  <c r="E11" i="7" s="1"/>
  <c r="D10" i="7"/>
  <c r="E10" i="7" s="1"/>
  <c r="D9" i="7"/>
  <c r="E9" i="7" s="1"/>
  <c r="D8" i="7"/>
  <c r="E8" i="7" s="1"/>
  <c r="D7" i="7"/>
  <c r="E7" i="7" s="1"/>
  <c r="D6" i="7"/>
  <c r="E6" i="7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6" i="8" s="1"/>
  <c r="E15" i="9"/>
  <c r="H15" i="2" s="1"/>
  <c r="E14" i="9"/>
  <c r="H14" i="2" s="1"/>
  <c r="E13" i="9"/>
  <c r="E12" i="9"/>
  <c r="E11" i="9"/>
  <c r="E10" i="9"/>
  <c r="E9" i="9"/>
  <c r="E8" i="9"/>
  <c r="E7" i="9"/>
  <c r="H7" i="2" s="1"/>
  <c r="E6" i="9"/>
  <c r="E10" i="10"/>
  <c r="E9" i="10"/>
  <c r="E14" i="11"/>
  <c r="E11" i="11"/>
  <c r="F11" i="2" s="1"/>
  <c r="E9" i="11"/>
  <c r="E6" i="11"/>
  <c r="E15" i="12"/>
  <c r="E15" i="2" s="1"/>
  <c r="E12" i="12"/>
  <c r="E11" i="12"/>
  <c r="E11" i="2" s="1"/>
  <c r="E10" i="12"/>
  <c r="E9" i="12"/>
  <c r="E15" i="13"/>
  <c r="E14" i="13"/>
  <c r="D14" i="2" s="1"/>
  <c r="E9" i="13"/>
  <c r="D9" i="2" s="1"/>
  <c r="H16" i="2" l="1"/>
  <c r="H23" i="15"/>
  <c r="H24" i="15"/>
  <c r="G19" i="4"/>
  <c r="M19" i="15"/>
  <c r="G25" i="8"/>
  <c r="I25" i="15"/>
  <c r="G20" i="12"/>
  <c r="E20" i="15"/>
  <c r="E20" i="2"/>
  <c r="G20" i="13"/>
  <c r="H20" i="13" s="1"/>
  <c r="D20" i="15"/>
  <c r="D20" i="2"/>
  <c r="G18" i="5"/>
  <c r="L18" i="15"/>
  <c r="G21" i="10"/>
  <c r="H21" i="10" s="1"/>
  <c r="G21" i="2"/>
  <c r="G21" i="15"/>
  <c r="G23" i="10"/>
  <c r="G23" i="15"/>
  <c r="G23" i="2"/>
  <c r="G25" i="7"/>
  <c r="J25" i="15"/>
  <c r="G20" i="5"/>
  <c r="Y20" i="15" s="1"/>
  <c r="L20" i="15"/>
  <c r="G21" i="11"/>
  <c r="F21" i="2"/>
  <c r="F21" i="15"/>
  <c r="G23" i="6"/>
  <c r="X23" i="15" s="1"/>
  <c r="K23" i="15"/>
  <c r="G26" i="5"/>
  <c r="Y26" i="15" s="1"/>
  <c r="L26" i="15"/>
  <c r="G16" i="5"/>
  <c r="Y16" i="15" s="1"/>
  <c r="L16" i="15"/>
  <c r="G22" i="8"/>
  <c r="V22" i="15" s="1"/>
  <c r="I22" i="15"/>
  <c r="G19" i="7"/>
  <c r="J19" i="15"/>
  <c r="G22" i="13"/>
  <c r="H22" i="13" s="1"/>
  <c r="D22" i="15"/>
  <c r="D22" i="2"/>
  <c r="G17" i="11"/>
  <c r="H17" i="11" s="1"/>
  <c r="F17" i="2"/>
  <c r="F17" i="15"/>
  <c r="G22" i="10"/>
  <c r="H22" i="10" s="1"/>
  <c r="G22" i="2"/>
  <c r="G22" i="15"/>
  <c r="G18" i="13"/>
  <c r="H18" i="13" s="1"/>
  <c r="D18" i="15"/>
  <c r="D18" i="2"/>
  <c r="G21" i="4"/>
  <c r="Z21" i="15" s="1"/>
  <c r="M21" i="15"/>
  <c r="G24" i="12"/>
  <c r="E24" i="15"/>
  <c r="E24" i="2"/>
  <c r="G22" i="4"/>
  <c r="M22" i="15"/>
  <c r="G23" i="8"/>
  <c r="V23" i="15" s="1"/>
  <c r="I23" i="15"/>
  <c r="G22" i="5"/>
  <c r="L22" i="15"/>
  <c r="G18" i="8"/>
  <c r="V18" i="15" s="1"/>
  <c r="I18" i="15"/>
  <c r="G24" i="4"/>
  <c r="Z24" i="15" s="1"/>
  <c r="M24" i="15"/>
  <c r="G17" i="6"/>
  <c r="K17" i="15"/>
  <c r="G24" i="11"/>
  <c r="F24" i="15"/>
  <c r="F24" i="2"/>
  <c r="G18" i="12"/>
  <c r="E18" i="2"/>
  <c r="E18" i="15"/>
  <c r="G16" i="4"/>
  <c r="M16" i="15"/>
  <c r="G22" i="7"/>
  <c r="J22" i="15"/>
  <c r="G21" i="12"/>
  <c r="E21" i="2"/>
  <c r="E21" i="15"/>
  <c r="G18" i="11"/>
  <c r="F18" i="2"/>
  <c r="F18" i="15"/>
  <c r="G21" i="6"/>
  <c r="X21" i="15" s="1"/>
  <c r="K21" i="15"/>
  <c r="G17" i="12"/>
  <c r="E17" i="2"/>
  <c r="E17" i="15"/>
  <c r="G19" i="10"/>
  <c r="G19" i="15"/>
  <c r="G19" i="2"/>
  <c r="G16" i="6"/>
  <c r="X16" i="15" s="1"/>
  <c r="K16" i="15"/>
  <c r="G17" i="4"/>
  <c r="Z17" i="15" s="1"/>
  <c r="M17" i="15"/>
  <c r="G25" i="6"/>
  <c r="K25" i="15"/>
  <c r="G24" i="13"/>
  <c r="H24" i="13" s="1"/>
  <c r="D24" i="15"/>
  <c r="D24" i="2"/>
  <c r="G17" i="13"/>
  <c r="D17" i="2"/>
  <c r="D17" i="15"/>
  <c r="G23" i="7"/>
  <c r="W23" i="15" s="1"/>
  <c r="J23" i="15"/>
  <c r="G24" i="5"/>
  <c r="Y24" i="15" s="1"/>
  <c r="L24" i="15"/>
  <c r="G21" i="8"/>
  <c r="V21" i="15" s="1"/>
  <c r="I21" i="15"/>
  <c r="G16" i="12"/>
  <c r="H16" i="12" s="1"/>
  <c r="E16" i="15"/>
  <c r="E16" i="2"/>
  <c r="G23" i="4"/>
  <c r="Z23" i="15" s="1"/>
  <c r="M23" i="15"/>
  <c r="G18" i="10"/>
  <c r="G18" i="2"/>
  <c r="G18" i="15"/>
  <c r="G26" i="12"/>
  <c r="E26" i="2"/>
  <c r="E26" i="15"/>
  <c r="G23" i="5"/>
  <c r="Y23" i="15" s="1"/>
  <c r="L23" i="15"/>
  <c r="G19" i="8"/>
  <c r="I19" i="15"/>
  <c r="G26" i="11"/>
  <c r="F26" i="2"/>
  <c r="F26" i="15"/>
  <c r="G26" i="13"/>
  <c r="H26" i="13" s="1"/>
  <c r="D26" i="15"/>
  <c r="D26" i="2"/>
  <c r="G17" i="7"/>
  <c r="W17" i="15" s="1"/>
  <c r="J17" i="15"/>
  <c r="G16" i="10"/>
  <c r="G16" i="15"/>
  <c r="G16" i="2"/>
  <c r="G18" i="7"/>
  <c r="W18" i="15" s="1"/>
  <c r="J18" i="15"/>
  <c r="G17" i="10"/>
  <c r="H17" i="10" s="1"/>
  <c r="G17" i="2"/>
  <c r="G17" i="15"/>
  <c r="G21" i="7"/>
  <c r="W21" i="15" s="1"/>
  <c r="J21" i="15"/>
  <c r="G19" i="11"/>
  <c r="H19" i="11" s="1"/>
  <c r="F19" i="2"/>
  <c r="F19" i="15"/>
  <c r="G25" i="12"/>
  <c r="H25" i="12" s="1"/>
  <c r="E25" i="2"/>
  <c r="E25" i="15"/>
  <c r="G26" i="10"/>
  <c r="G26" i="2"/>
  <c r="G26" i="15"/>
  <c r="G23" i="11"/>
  <c r="H23" i="11" s="1"/>
  <c r="F23" i="2"/>
  <c r="F23" i="15"/>
  <c r="G25" i="4"/>
  <c r="M25" i="15"/>
  <c r="G20" i="10"/>
  <c r="G20" i="15"/>
  <c r="G20" i="2"/>
  <c r="G19" i="13"/>
  <c r="D19" i="2"/>
  <c r="D19" i="15"/>
  <c r="G25" i="13"/>
  <c r="D25" i="2"/>
  <c r="D25" i="15"/>
  <c r="G25" i="10"/>
  <c r="H25" i="10" s="1"/>
  <c r="G25" i="2"/>
  <c r="G25" i="15"/>
  <c r="G24" i="6"/>
  <c r="X24" i="15" s="1"/>
  <c r="K24" i="15"/>
  <c r="G18" i="4"/>
  <c r="Z18" i="15" s="1"/>
  <c r="M18" i="15"/>
  <c r="G18" i="6"/>
  <c r="K18" i="15"/>
  <c r="G26" i="8"/>
  <c r="I26" i="15"/>
  <c r="G20" i="6"/>
  <c r="X20" i="15" s="1"/>
  <c r="K20" i="15"/>
  <c r="G17" i="5"/>
  <c r="L17" i="15"/>
  <c r="G23" i="13"/>
  <c r="D23" i="2"/>
  <c r="D23" i="15"/>
  <c r="G26" i="7"/>
  <c r="W26" i="15" s="1"/>
  <c r="J26" i="15"/>
  <c r="G21" i="13"/>
  <c r="D21" i="2"/>
  <c r="D21" i="15"/>
  <c r="G19" i="5"/>
  <c r="L19" i="15"/>
  <c r="G19" i="12"/>
  <c r="E19" i="2"/>
  <c r="E19" i="15"/>
  <c r="G20" i="7"/>
  <c r="W20" i="15" s="1"/>
  <c r="J20" i="15"/>
  <c r="G21" i="5"/>
  <c r="L21" i="15"/>
  <c r="G16" i="11"/>
  <c r="F16" i="15"/>
  <c r="F16" i="2"/>
  <c r="G16" i="13"/>
  <c r="D16" i="15"/>
  <c r="D16" i="2"/>
  <c r="G26" i="6"/>
  <c r="K26" i="15"/>
  <c r="G25" i="11"/>
  <c r="F25" i="2"/>
  <c r="F25" i="15"/>
  <c r="G20" i="8"/>
  <c r="I20" i="15"/>
  <c r="G23" i="12"/>
  <c r="H23" i="12" s="1"/>
  <c r="E23" i="2"/>
  <c r="E23" i="15"/>
  <c r="G20" i="4"/>
  <c r="Z20" i="15" s="1"/>
  <c r="M20" i="15"/>
  <c r="G16" i="7"/>
  <c r="J16" i="15"/>
  <c r="G24" i="10"/>
  <c r="H24" i="10" s="1"/>
  <c r="G24" i="15"/>
  <c r="G24" i="2"/>
  <c r="G22" i="11"/>
  <c r="F22" i="2"/>
  <c r="F22" i="15"/>
  <c r="G17" i="8"/>
  <c r="I17" i="15"/>
  <c r="G26" i="4"/>
  <c r="M26" i="15"/>
  <c r="G19" i="6"/>
  <c r="K19" i="15"/>
  <c r="G22" i="12"/>
  <c r="H22" i="12" s="1"/>
  <c r="E22" i="2"/>
  <c r="E22" i="15"/>
  <c r="G25" i="5"/>
  <c r="L25" i="15"/>
  <c r="G20" i="11"/>
  <c r="F20" i="15"/>
  <c r="F20" i="2"/>
  <c r="G24" i="8"/>
  <c r="V24" i="15" s="1"/>
  <c r="I24" i="15"/>
  <c r="G16" i="8"/>
  <c r="I16" i="15"/>
  <c r="G24" i="7"/>
  <c r="W24" i="15" s="1"/>
  <c r="J24" i="15"/>
  <c r="G22" i="6"/>
  <c r="X22" i="15" s="1"/>
  <c r="K22" i="15"/>
  <c r="H26" i="15"/>
  <c r="H19" i="15"/>
  <c r="H22" i="2"/>
  <c r="H17" i="15"/>
  <c r="H18" i="2"/>
  <c r="H21" i="2"/>
  <c r="H20" i="2"/>
  <c r="H25" i="2"/>
  <c r="G26" i="14"/>
  <c r="H26" i="14" s="1"/>
  <c r="N26" i="15"/>
  <c r="G19" i="14"/>
  <c r="H19" i="14" s="1"/>
  <c r="N19" i="15"/>
  <c r="G21" i="14"/>
  <c r="H21" i="14" s="1"/>
  <c r="N21" i="15"/>
  <c r="G24" i="14"/>
  <c r="H24" i="14" s="1"/>
  <c r="N24" i="15"/>
  <c r="G22" i="14"/>
  <c r="H22" i="14" s="1"/>
  <c r="N22" i="15"/>
  <c r="G17" i="14"/>
  <c r="H17" i="14" s="1"/>
  <c r="N17" i="15"/>
  <c r="G25" i="14"/>
  <c r="H25" i="14" s="1"/>
  <c r="N25" i="15"/>
  <c r="G23" i="14"/>
  <c r="H23" i="14" s="1"/>
  <c r="N23" i="15"/>
  <c r="G20" i="14"/>
  <c r="H20" i="14" s="1"/>
  <c r="N20" i="15"/>
  <c r="G16" i="14"/>
  <c r="H16" i="14" s="1"/>
  <c r="N16" i="15"/>
  <c r="G18" i="14"/>
  <c r="H18" i="14" s="1"/>
  <c r="N18" i="15"/>
  <c r="N8" i="15"/>
  <c r="N15" i="15"/>
  <c r="N9" i="15"/>
  <c r="N6" i="15"/>
  <c r="G12" i="14"/>
  <c r="H12" i="14" s="1"/>
  <c r="N12" i="15"/>
  <c r="N10" i="15"/>
  <c r="N7" i="15"/>
  <c r="N13" i="15"/>
  <c r="H11" i="14"/>
  <c r="N11" i="15"/>
  <c r="N14" i="15"/>
  <c r="M8" i="15"/>
  <c r="M12" i="15"/>
  <c r="M9" i="15"/>
  <c r="M6" i="15"/>
  <c r="M13" i="15"/>
  <c r="M10" i="15"/>
  <c r="M7" i="15"/>
  <c r="M14" i="15"/>
  <c r="M11" i="15"/>
  <c r="M15" i="15"/>
  <c r="L9" i="15"/>
  <c r="L12" i="15"/>
  <c r="L7" i="15"/>
  <c r="L10" i="15"/>
  <c r="L14" i="15"/>
  <c r="L11" i="15"/>
  <c r="L8" i="15"/>
  <c r="L15" i="15"/>
  <c r="L6" i="15"/>
  <c r="L13" i="15"/>
  <c r="K8" i="15"/>
  <c r="G12" i="6"/>
  <c r="X12" i="15" s="1"/>
  <c r="K12" i="15"/>
  <c r="K6" i="15"/>
  <c r="K10" i="15"/>
  <c r="K7" i="15"/>
  <c r="K14" i="15"/>
  <c r="K11" i="15"/>
  <c r="K15" i="15"/>
  <c r="K9" i="15"/>
  <c r="K13" i="15"/>
  <c r="J12" i="15"/>
  <c r="J8" i="15"/>
  <c r="J9" i="15"/>
  <c r="J6" i="15"/>
  <c r="J13" i="15"/>
  <c r="J14" i="15"/>
  <c r="J10" i="15"/>
  <c r="J7" i="15"/>
  <c r="J11" i="15"/>
  <c r="J15" i="15"/>
  <c r="G8" i="8"/>
  <c r="V8" i="15" s="1"/>
  <c r="I8" i="15"/>
  <c r="I6" i="15"/>
  <c r="G6" i="8"/>
  <c r="V6" i="15" s="1"/>
  <c r="I10" i="15"/>
  <c r="I14" i="15"/>
  <c r="G14" i="8"/>
  <c r="V14" i="15" s="1"/>
  <c r="G9" i="8"/>
  <c r="I9" i="15"/>
  <c r="I7" i="15"/>
  <c r="I13" i="15"/>
  <c r="I11" i="15"/>
  <c r="I12" i="15"/>
  <c r="I15" i="15"/>
  <c r="G12" i="8"/>
  <c r="V12" i="15" s="1"/>
  <c r="H12" i="15"/>
  <c r="H12" i="2"/>
  <c r="H9" i="15"/>
  <c r="H6" i="15"/>
  <c r="H11" i="15"/>
  <c r="H11" i="2"/>
  <c r="H10" i="15"/>
  <c r="H14" i="15"/>
  <c r="H15" i="15"/>
  <c r="H6" i="2"/>
  <c r="H10" i="2"/>
  <c r="H8" i="15"/>
  <c r="H9" i="2"/>
  <c r="H8" i="2"/>
  <c r="H13" i="15"/>
  <c r="H13" i="2"/>
  <c r="H7" i="15"/>
  <c r="G8" i="15"/>
  <c r="G8" i="2"/>
  <c r="G15" i="15"/>
  <c r="G15" i="2"/>
  <c r="G12" i="15"/>
  <c r="G9" i="15"/>
  <c r="G6" i="15"/>
  <c r="G13" i="15"/>
  <c r="G10" i="15"/>
  <c r="G10" i="2"/>
  <c r="G14" i="15"/>
  <c r="G6" i="2"/>
  <c r="G13" i="2"/>
  <c r="G11" i="15"/>
  <c r="G9" i="2"/>
  <c r="G7" i="15"/>
  <c r="F8" i="15"/>
  <c r="F8" i="2"/>
  <c r="G8" i="11"/>
  <c r="H8" i="11" s="1"/>
  <c r="G12" i="11"/>
  <c r="F12" i="15"/>
  <c r="F12" i="2"/>
  <c r="F10" i="15"/>
  <c r="F14" i="15"/>
  <c r="F15" i="15"/>
  <c r="F10" i="2"/>
  <c r="F6" i="15"/>
  <c r="F9" i="15"/>
  <c r="F9" i="2"/>
  <c r="F7" i="15"/>
  <c r="F13" i="15"/>
  <c r="F6" i="2"/>
  <c r="F14" i="2"/>
  <c r="F11" i="15"/>
  <c r="E8" i="15"/>
  <c r="E8" i="2"/>
  <c r="E10" i="15"/>
  <c r="E10" i="2"/>
  <c r="G10" i="12"/>
  <c r="H10" i="12" s="1"/>
  <c r="E12" i="15"/>
  <c r="E12" i="2"/>
  <c r="E14" i="15"/>
  <c r="E14" i="2"/>
  <c r="E9" i="15"/>
  <c r="E7" i="15"/>
  <c r="E13" i="15"/>
  <c r="E13" i="2"/>
  <c r="E9" i="2"/>
  <c r="E11" i="15"/>
  <c r="E6" i="15"/>
  <c r="E15" i="15"/>
  <c r="G6" i="12"/>
  <c r="H6" i="12" s="1"/>
  <c r="D10" i="15"/>
  <c r="D10" i="2"/>
  <c r="G10" i="13"/>
  <c r="D8" i="15"/>
  <c r="D8" i="2"/>
  <c r="D15" i="15"/>
  <c r="D9" i="15"/>
  <c r="G12" i="13"/>
  <c r="H12" i="13" s="1"/>
  <c r="D12" i="15"/>
  <c r="D6" i="15"/>
  <c r="D7" i="15"/>
  <c r="D13" i="15"/>
  <c r="D14" i="15"/>
  <c r="D11" i="15"/>
  <c r="D6" i="2"/>
  <c r="D12" i="2"/>
  <c r="D15" i="2"/>
  <c r="D7" i="2"/>
  <c r="G6" i="14"/>
  <c r="H6" i="14" s="1"/>
  <c r="G10" i="14"/>
  <c r="H10" i="14" s="1"/>
  <c r="G13" i="14"/>
  <c r="H13" i="14" s="1"/>
  <c r="G14" i="14"/>
  <c r="H14" i="14" s="1"/>
  <c r="G7" i="14"/>
  <c r="H7" i="14" s="1"/>
  <c r="G15" i="14"/>
  <c r="H15" i="14" s="1"/>
  <c r="G9" i="14"/>
  <c r="H9" i="14" s="1"/>
  <c r="G8" i="14"/>
  <c r="H8" i="14" s="1"/>
  <c r="G11" i="4"/>
  <c r="G15" i="4"/>
  <c r="G9" i="4"/>
  <c r="Z9" i="15" s="1"/>
  <c r="G6" i="4"/>
  <c r="G13" i="4"/>
  <c r="Z13" i="15" s="1"/>
  <c r="G10" i="4"/>
  <c r="Z10" i="15" s="1"/>
  <c r="G7" i="4"/>
  <c r="Z7" i="15" s="1"/>
  <c r="G14" i="4"/>
  <c r="G12" i="4"/>
  <c r="G8" i="4"/>
  <c r="Z8" i="15" s="1"/>
  <c r="G11" i="5"/>
  <c r="Y11" i="15" s="1"/>
  <c r="G15" i="5"/>
  <c r="G6" i="5"/>
  <c r="G13" i="5"/>
  <c r="Y13" i="15" s="1"/>
  <c r="G7" i="5"/>
  <c r="Y7" i="15" s="1"/>
  <c r="G10" i="5"/>
  <c r="G14" i="5"/>
  <c r="G12" i="5"/>
  <c r="G9" i="5"/>
  <c r="Y9" i="15" s="1"/>
  <c r="G8" i="5"/>
  <c r="G15" i="6"/>
  <c r="G9" i="6"/>
  <c r="G6" i="6"/>
  <c r="X6" i="15" s="1"/>
  <c r="G13" i="6"/>
  <c r="G10" i="6"/>
  <c r="G7" i="6"/>
  <c r="X7" i="15" s="1"/>
  <c r="G14" i="6"/>
  <c r="X14" i="15" s="1"/>
  <c r="G11" i="6"/>
  <c r="G8" i="6"/>
  <c r="G11" i="7"/>
  <c r="G15" i="7"/>
  <c r="G9" i="7"/>
  <c r="G6" i="7"/>
  <c r="G13" i="7"/>
  <c r="W13" i="15" s="1"/>
  <c r="G10" i="7"/>
  <c r="G7" i="7"/>
  <c r="G14" i="7"/>
  <c r="G12" i="7"/>
  <c r="W12" i="15" s="1"/>
  <c r="G8" i="7"/>
  <c r="W8" i="15" s="1"/>
  <c r="G15" i="8"/>
  <c r="V15" i="15" s="1"/>
  <c r="G7" i="8"/>
  <c r="V7" i="15" s="1"/>
  <c r="G13" i="8"/>
  <c r="V13" i="15" s="1"/>
  <c r="G11" i="8"/>
  <c r="G10" i="8"/>
  <c r="V10" i="15" s="1"/>
  <c r="G11" i="10"/>
  <c r="G15" i="10"/>
  <c r="G9" i="10"/>
  <c r="G6" i="10"/>
  <c r="G13" i="10"/>
  <c r="H13" i="10" s="1"/>
  <c r="G10" i="10"/>
  <c r="G7" i="10"/>
  <c r="G14" i="10"/>
  <c r="G12" i="10"/>
  <c r="G8" i="10"/>
  <c r="G11" i="11"/>
  <c r="G15" i="11"/>
  <c r="H15" i="11" s="1"/>
  <c r="G6" i="11"/>
  <c r="G9" i="11"/>
  <c r="G7" i="11"/>
  <c r="G13" i="11"/>
  <c r="G14" i="11"/>
  <c r="G10" i="11"/>
  <c r="G9" i="12"/>
  <c r="G7" i="12"/>
  <c r="H7" i="12" s="1"/>
  <c r="G13" i="12"/>
  <c r="G11" i="12"/>
  <c r="G15" i="12"/>
  <c r="G12" i="12"/>
  <c r="H12" i="12" s="1"/>
  <c r="G14" i="12"/>
  <c r="G8" i="12"/>
  <c r="G15" i="13"/>
  <c r="G9" i="13"/>
  <c r="G6" i="13"/>
  <c r="G7" i="13"/>
  <c r="G13" i="13"/>
  <c r="G14" i="13"/>
  <c r="G11" i="13"/>
  <c r="G8" i="13"/>
  <c r="E7" i="1"/>
  <c r="E8" i="1"/>
  <c r="E9" i="1"/>
  <c r="E10" i="1"/>
  <c r="E11" i="1"/>
  <c r="E12" i="1"/>
  <c r="E13" i="1"/>
  <c r="E14" i="1"/>
  <c r="E15" i="1"/>
  <c r="I25" i="2" l="1"/>
  <c r="P25" i="2" s="1"/>
  <c r="I26" i="2"/>
  <c r="P26" i="2" s="1"/>
  <c r="O16" i="15"/>
  <c r="AB16" i="15" s="1"/>
  <c r="O19" i="15"/>
  <c r="AB19" i="15" s="1"/>
  <c r="O22" i="15"/>
  <c r="AB22" i="15" s="1"/>
  <c r="O23" i="15"/>
  <c r="AB23" i="15" s="1"/>
  <c r="O17" i="15"/>
  <c r="AB17" i="15" s="1"/>
  <c r="I23" i="2"/>
  <c r="P23" i="2" s="1"/>
  <c r="I17" i="2"/>
  <c r="P17" i="2" s="1"/>
  <c r="O25" i="15"/>
  <c r="AB25" i="15" s="1"/>
  <c r="I20" i="2"/>
  <c r="P20" i="2" s="1"/>
  <c r="O21" i="15"/>
  <c r="AB21" i="15" s="1"/>
  <c r="I24" i="2"/>
  <c r="P24" i="2" s="1"/>
  <c r="O20" i="15"/>
  <c r="AB20" i="15" s="1"/>
  <c r="I16" i="2"/>
  <c r="P16" i="2" s="1"/>
  <c r="I21" i="2"/>
  <c r="P21" i="2" s="1"/>
  <c r="O24" i="15"/>
  <c r="AB24" i="15" s="1"/>
  <c r="I18" i="2"/>
  <c r="P18" i="2" s="1"/>
  <c r="I19" i="2"/>
  <c r="P19" i="2" s="1"/>
  <c r="O26" i="15"/>
  <c r="AB26" i="15" s="1"/>
  <c r="O18" i="15"/>
  <c r="AB18" i="15" s="1"/>
  <c r="I22" i="2"/>
  <c r="P22" i="2" s="1"/>
  <c r="H24" i="4"/>
  <c r="H17" i="7"/>
  <c r="H16" i="6"/>
  <c r="H18" i="7"/>
  <c r="H20" i="5"/>
  <c r="H12" i="6"/>
  <c r="H22" i="8"/>
  <c r="H20" i="4"/>
  <c r="H21" i="4"/>
  <c r="H16" i="5"/>
  <c r="H18" i="8"/>
  <c r="H26" i="7"/>
  <c r="H23" i="4"/>
  <c r="H22" i="6"/>
  <c r="H24" i="8"/>
  <c r="H17" i="8"/>
  <c r="V17" i="15"/>
  <c r="H26" i="6"/>
  <c r="X26" i="15"/>
  <c r="H21" i="5"/>
  <c r="Y21" i="15"/>
  <c r="H20" i="6"/>
  <c r="H18" i="4"/>
  <c r="H20" i="10"/>
  <c r="N20" i="2"/>
  <c r="T20" i="15"/>
  <c r="M19" i="2"/>
  <c r="S19" i="15"/>
  <c r="T17" i="15"/>
  <c r="N17" i="2"/>
  <c r="H21" i="8"/>
  <c r="H25" i="6"/>
  <c r="X25" i="15"/>
  <c r="H21" i="6"/>
  <c r="H22" i="7"/>
  <c r="W22" i="15"/>
  <c r="H24" i="11"/>
  <c r="M24" i="2"/>
  <c r="S24" i="15"/>
  <c r="Q18" i="15"/>
  <c r="K18" i="2"/>
  <c r="S17" i="15"/>
  <c r="M17" i="2"/>
  <c r="H26" i="5"/>
  <c r="R22" i="15"/>
  <c r="L22" i="2"/>
  <c r="R23" i="15"/>
  <c r="L23" i="2"/>
  <c r="H19" i="5"/>
  <c r="Y19" i="15"/>
  <c r="H26" i="10"/>
  <c r="T26" i="15"/>
  <c r="N26" i="2"/>
  <c r="H26" i="11"/>
  <c r="S26" i="15"/>
  <c r="M26" i="2"/>
  <c r="H26" i="12"/>
  <c r="R26" i="15"/>
  <c r="L26" i="2"/>
  <c r="H17" i="13"/>
  <c r="K17" i="2"/>
  <c r="Q17" i="15"/>
  <c r="H19" i="10"/>
  <c r="N19" i="2"/>
  <c r="T19" i="15"/>
  <c r="T21" i="15"/>
  <c r="N21" i="2"/>
  <c r="H16" i="7"/>
  <c r="W16" i="15"/>
  <c r="H25" i="13"/>
  <c r="K25" i="2"/>
  <c r="Q25" i="15"/>
  <c r="H25" i="4"/>
  <c r="Z25" i="15"/>
  <c r="H16" i="4"/>
  <c r="Z16" i="15"/>
  <c r="H17" i="6"/>
  <c r="X17" i="15"/>
  <c r="H22" i="5"/>
  <c r="Y22" i="15"/>
  <c r="H24" i="12"/>
  <c r="L24" i="2"/>
  <c r="R24" i="15"/>
  <c r="H23" i="6"/>
  <c r="H24" i="7"/>
  <c r="H16" i="13"/>
  <c r="K16" i="2"/>
  <c r="Q16" i="15"/>
  <c r="K23" i="2"/>
  <c r="Q23" i="15"/>
  <c r="H26" i="8"/>
  <c r="V26" i="15"/>
  <c r="H19" i="8"/>
  <c r="V19" i="15"/>
  <c r="H24" i="5"/>
  <c r="H17" i="4"/>
  <c r="H25" i="7"/>
  <c r="W25" i="15"/>
  <c r="H20" i="12"/>
  <c r="L20" i="2"/>
  <c r="R20" i="15"/>
  <c r="M20" i="2"/>
  <c r="S20" i="15"/>
  <c r="H22" i="11"/>
  <c r="S22" i="15"/>
  <c r="M22" i="2"/>
  <c r="H20" i="8"/>
  <c r="V20" i="15"/>
  <c r="H20" i="7"/>
  <c r="H24" i="6"/>
  <c r="H18" i="11"/>
  <c r="S18" i="15"/>
  <c r="M18" i="2"/>
  <c r="H20" i="11"/>
  <c r="H19" i="6"/>
  <c r="X19" i="15"/>
  <c r="H23" i="13"/>
  <c r="R25" i="15"/>
  <c r="L25" i="2"/>
  <c r="H21" i="7"/>
  <c r="H18" i="10"/>
  <c r="T18" i="15"/>
  <c r="N18" i="2"/>
  <c r="H23" i="8"/>
  <c r="Q22" i="15"/>
  <c r="K22" i="2"/>
  <c r="H18" i="5"/>
  <c r="Y18" i="15"/>
  <c r="H16" i="8"/>
  <c r="V16" i="15"/>
  <c r="H21" i="13"/>
  <c r="K21" i="2"/>
  <c r="Q21" i="15"/>
  <c r="H18" i="6"/>
  <c r="X18" i="15"/>
  <c r="H19" i="13"/>
  <c r="K19" i="2"/>
  <c r="Q19" i="15"/>
  <c r="Q26" i="15"/>
  <c r="K26" i="2"/>
  <c r="H23" i="5"/>
  <c r="L16" i="2"/>
  <c r="R16" i="15"/>
  <c r="H17" i="12"/>
  <c r="R17" i="15"/>
  <c r="L17" i="2"/>
  <c r="H18" i="12"/>
  <c r="R18" i="15"/>
  <c r="L18" i="2"/>
  <c r="T22" i="15"/>
  <c r="N22" i="2"/>
  <c r="H25" i="8"/>
  <c r="V25" i="15"/>
  <c r="H25" i="5"/>
  <c r="Y25" i="15"/>
  <c r="H26" i="4"/>
  <c r="Z26" i="15"/>
  <c r="H25" i="11"/>
  <c r="S25" i="15"/>
  <c r="M25" i="2"/>
  <c r="H16" i="11"/>
  <c r="M16" i="2"/>
  <c r="S16" i="15"/>
  <c r="R19" i="15"/>
  <c r="L19" i="2"/>
  <c r="H17" i="5"/>
  <c r="Y17" i="15"/>
  <c r="M23" i="2"/>
  <c r="S23" i="15"/>
  <c r="H23" i="7"/>
  <c r="K24" i="2"/>
  <c r="Q24" i="15"/>
  <c r="H21" i="12"/>
  <c r="R21" i="15"/>
  <c r="L21" i="2"/>
  <c r="H21" i="11"/>
  <c r="S21" i="15"/>
  <c r="M21" i="2"/>
  <c r="H23" i="10"/>
  <c r="N23" i="2"/>
  <c r="T23" i="15"/>
  <c r="N24" i="2"/>
  <c r="T24" i="15"/>
  <c r="H19" i="12"/>
  <c r="T25" i="15"/>
  <c r="N25" i="2"/>
  <c r="H16" i="10"/>
  <c r="N16" i="2"/>
  <c r="T16" i="15"/>
  <c r="H22" i="4"/>
  <c r="Z22" i="15"/>
  <c r="H19" i="7"/>
  <c r="W19" i="15"/>
  <c r="K20" i="2"/>
  <c r="Q20" i="15"/>
  <c r="H19" i="4"/>
  <c r="Z19" i="15"/>
  <c r="H15" i="8"/>
  <c r="H10" i="4"/>
  <c r="H13" i="5"/>
  <c r="H9" i="4"/>
  <c r="H7" i="5"/>
  <c r="H7" i="6"/>
  <c r="H8" i="7"/>
  <c r="H13" i="7"/>
  <c r="H12" i="7"/>
  <c r="H7" i="8"/>
  <c r="H8" i="8"/>
  <c r="H14" i="8"/>
  <c r="H12" i="4"/>
  <c r="Z12" i="15"/>
  <c r="H6" i="4"/>
  <c r="Z6" i="15"/>
  <c r="H14" i="4"/>
  <c r="Z14" i="15"/>
  <c r="H7" i="4"/>
  <c r="H8" i="4"/>
  <c r="H15" i="4"/>
  <c r="Z15" i="15"/>
  <c r="H11" i="4"/>
  <c r="Z11" i="15"/>
  <c r="H13" i="4"/>
  <c r="H9" i="5"/>
  <c r="H12" i="5"/>
  <c r="Y12" i="15"/>
  <c r="H6" i="5"/>
  <c r="Y6" i="15"/>
  <c r="H14" i="5"/>
  <c r="Y14" i="15"/>
  <c r="H15" i="5"/>
  <c r="Y15" i="15"/>
  <c r="H10" i="5"/>
  <c r="Y10" i="15"/>
  <c r="H11" i="5"/>
  <c r="H8" i="5"/>
  <c r="Y8" i="15"/>
  <c r="H11" i="6"/>
  <c r="X11" i="15"/>
  <c r="H9" i="6"/>
  <c r="X9" i="15"/>
  <c r="H14" i="6"/>
  <c r="H15" i="6"/>
  <c r="X15" i="15"/>
  <c r="H10" i="6"/>
  <c r="X10" i="15"/>
  <c r="H8" i="6"/>
  <c r="X8" i="15"/>
  <c r="H13" i="6"/>
  <c r="X13" i="15"/>
  <c r="H6" i="6"/>
  <c r="H14" i="7"/>
  <c r="W14" i="15"/>
  <c r="H15" i="7"/>
  <c r="W15" i="15"/>
  <c r="H10" i="7"/>
  <c r="W10" i="15"/>
  <c r="H11" i="7"/>
  <c r="W11" i="15"/>
  <c r="H6" i="7"/>
  <c r="W6" i="15"/>
  <c r="H9" i="7"/>
  <c r="W9" i="15"/>
  <c r="H7" i="7"/>
  <c r="W7" i="15"/>
  <c r="H11" i="8"/>
  <c r="V11" i="15"/>
  <c r="H13" i="8"/>
  <c r="H10" i="8"/>
  <c r="H12" i="8"/>
  <c r="H9" i="8"/>
  <c r="V9" i="15"/>
  <c r="H6" i="8"/>
  <c r="T8" i="15"/>
  <c r="N8" i="2"/>
  <c r="H8" i="10"/>
  <c r="H7" i="10"/>
  <c r="T7" i="15"/>
  <c r="N7" i="2"/>
  <c r="H15" i="10"/>
  <c r="T15" i="15"/>
  <c r="N15" i="2"/>
  <c r="H10" i="10"/>
  <c r="T10" i="15"/>
  <c r="N10" i="2"/>
  <c r="H14" i="10"/>
  <c r="T14" i="15"/>
  <c r="N14" i="2"/>
  <c r="H11" i="10"/>
  <c r="T11" i="15"/>
  <c r="N11" i="2"/>
  <c r="T13" i="15"/>
  <c r="N13" i="2"/>
  <c r="T9" i="15"/>
  <c r="N9" i="2"/>
  <c r="H6" i="10"/>
  <c r="T6" i="15"/>
  <c r="N6" i="2"/>
  <c r="H12" i="10"/>
  <c r="T12" i="15"/>
  <c r="N12" i="2"/>
  <c r="H9" i="10"/>
  <c r="S13" i="15"/>
  <c r="M13" i="2"/>
  <c r="H11" i="11"/>
  <c r="S11" i="15"/>
  <c r="M11" i="2"/>
  <c r="H13" i="11"/>
  <c r="H7" i="11"/>
  <c r="S7" i="15"/>
  <c r="M7" i="2"/>
  <c r="H14" i="11"/>
  <c r="S14" i="15"/>
  <c r="M14" i="2"/>
  <c r="S9" i="15"/>
  <c r="M9" i="2"/>
  <c r="H9" i="11"/>
  <c r="S12" i="15"/>
  <c r="M12" i="2"/>
  <c r="H10" i="11"/>
  <c r="S10" i="15"/>
  <c r="M10" i="2"/>
  <c r="H6" i="11"/>
  <c r="S6" i="15"/>
  <c r="M6" i="2"/>
  <c r="S8" i="15"/>
  <c r="M8" i="2"/>
  <c r="H12" i="11"/>
  <c r="S15" i="15"/>
  <c r="M15" i="2"/>
  <c r="H8" i="12"/>
  <c r="R8" i="15"/>
  <c r="L8" i="2"/>
  <c r="R14" i="15"/>
  <c r="L14" i="2"/>
  <c r="R12" i="15"/>
  <c r="L12" i="2"/>
  <c r="H15" i="12"/>
  <c r="R15" i="15"/>
  <c r="L15" i="2"/>
  <c r="H14" i="12"/>
  <c r="R10" i="15"/>
  <c r="L10" i="2"/>
  <c r="H13" i="12"/>
  <c r="R13" i="15"/>
  <c r="L13" i="2"/>
  <c r="H9" i="12"/>
  <c r="R9" i="15"/>
  <c r="L9" i="2"/>
  <c r="H11" i="12"/>
  <c r="R11" i="15"/>
  <c r="L11" i="2"/>
  <c r="R7" i="15"/>
  <c r="L7" i="2"/>
  <c r="R6" i="15"/>
  <c r="L6" i="2"/>
  <c r="H13" i="13"/>
  <c r="Q13" i="15"/>
  <c r="K13" i="2"/>
  <c r="H7" i="13"/>
  <c r="Q7" i="15"/>
  <c r="K7" i="2"/>
  <c r="H6" i="13"/>
  <c r="Q6" i="15"/>
  <c r="K6" i="2"/>
  <c r="H9" i="13"/>
  <c r="Q9" i="15"/>
  <c r="K9" i="2"/>
  <c r="H15" i="13"/>
  <c r="Q15" i="15"/>
  <c r="K15" i="2"/>
  <c r="H8" i="13"/>
  <c r="Q8" i="15"/>
  <c r="K8" i="2"/>
  <c r="H11" i="13"/>
  <c r="Q11" i="15"/>
  <c r="K11" i="2"/>
  <c r="H14" i="13"/>
  <c r="Q14" i="15"/>
  <c r="K14" i="2"/>
  <c r="Q12" i="15"/>
  <c r="K12" i="2"/>
  <c r="H10" i="13"/>
  <c r="Q10" i="15"/>
  <c r="K10" i="2"/>
  <c r="C13" i="15"/>
  <c r="O13" i="15" s="1"/>
  <c r="C13" i="2"/>
  <c r="I13" i="2" s="1"/>
  <c r="C9" i="15"/>
  <c r="O9" i="15" s="1"/>
  <c r="C9" i="2"/>
  <c r="I9" i="2" s="1"/>
  <c r="C14" i="15"/>
  <c r="O14" i="15" s="1"/>
  <c r="C14" i="2"/>
  <c r="I14" i="2" s="1"/>
  <c r="C12" i="15"/>
  <c r="O12" i="15" s="1"/>
  <c r="C12" i="2"/>
  <c r="I12" i="2" s="1"/>
  <c r="C8" i="15"/>
  <c r="O8" i="15" s="1"/>
  <c r="C8" i="2"/>
  <c r="I8" i="2" s="1"/>
  <c r="C10" i="15"/>
  <c r="O10" i="15" s="1"/>
  <c r="C10" i="2"/>
  <c r="I10" i="2" s="1"/>
  <c r="C15" i="15"/>
  <c r="O15" i="15" s="1"/>
  <c r="C15" i="2"/>
  <c r="I15" i="2" s="1"/>
  <c r="C11" i="15"/>
  <c r="O11" i="15" s="1"/>
  <c r="C11" i="2"/>
  <c r="I11" i="2" s="1"/>
  <c r="C7" i="15"/>
  <c r="O7" i="15" s="1"/>
  <c r="C7" i="2"/>
  <c r="I7" i="2" s="1"/>
  <c r="G12" i="1"/>
  <c r="G11" i="1"/>
  <c r="G10" i="1"/>
  <c r="G14" i="1"/>
  <c r="G8" i="1"/>
  <c r="G7" i="1"/>
  <c r="G13" i="1"/>
  <c r="G15" i="1"/>
  <c r="G9" i="1"/>
  <c r="O19" i="2" l="1"/>
  <c r="Q19" i="2" s="1"/>
  <c r="O18" i="2"/>
  <c r="Q18" i="2" s="1"/>
  <c r="O26" i="2"/>
  <c r="Q26" i="2" s="1"/>
  <c r="O23" i="2"/>
  <c r="Q23" i="2" s="1"/>
  <c r="O16" i="2"/>
  <c r="Q16" i="2" s="1"/>
  <c r="O22" i="2"/>
  <c r="Q22" i="2" s="1"/>
  <c r="O25" i="2"/>
  <c r="Q25" i="2" s="1"/>
  <c r="O21" i="2"/>
  <c r="Q21" i="2" s="1"/>
  <c r="O17" i="2"/>
  <c r="Q17" i="2" s="1"/>
  <c r="O24" i="2"/>
  <c r="Q24" i="2" s="1"/>
  <c r="O20" i="2"/>
  <c r="Q20" i="2" s="1"/>
  <c r="P12" i="2"/>
  <c r="AB11" i="15"/>
  <c r="AB12" i="15"/>
  <c r="P15" i="2"/>
  <c r="P14" i="2"/>
  <c r="AB15" i="15"/>
  <c r="P10" i="2"/>
  <c r="P9" i="2"/>
  <c r="P11" i="2"/>
  <c r="AB14" i="15"/>
  <c r="AB10" i="15"/>
  <c r="AB9" i="15"/>
  <c r="P7" i="2"/>
  <c r="P8" i="2"/>
  <c r="P13" i="2"/>
  <c r="AB7" i="15"/>
  <c r="AB8" i="15"/>
  <c r="AB13" i="15"/>
  <c r="H11" i="1"/>
  <c r="P11" i="15"/>
  <c r="J11" i="2"/>
  <c r="H9" i="1"/>
  <c r="P9" i="15"/>
  <c r="J9" i="2"/>
  <c r="H15" i="1"/>
  <c r="P15" i="15"/>
  <c r="J15" i="2"/>
  <c r="H12" i="1"/>
  <c r="P12" i="15"/>
  <c r="J12" i="2"/>
  <c r="O12" i="2" s="1"/>
  <c r="H13" i="1"/>
  <c r="P13" i="15"/>
  <c r="J13" i="2"/>
  <c r="H7" i="1"/>
  <c r="P7" i="15"/>
  <c r="J7" i="2"/>
  <c r="H8" i="1"/>
  <c r="P8" i="15"/>
  <c r="J8" i="2"/>
  <c r="H14" i="1"/>
  <c r="P14" i="15"/>
  <c r="J14" i="2"/>
  <c r="H10" i="1"/>
  <c r="P10" i="15"/>
  <c r="J10" i="2"/>
  <c r="O10" i="2" s="1"/>
  <c r="O8" i="2" l="1"/>
  <c r="Q8" i="2" s="1"/>
  <c r="H25" i="18"/>
  <c r="J25" i="18" s="1"/>
  <c r="R20" i="2"/>
  <c r="H24" i="18"/>
  <c r="J24" i="18" s="1"/>
  <c r="R19" i="2"/>
  <c r="H22" i="18"/>
  <c r="J22" i="18" s="1"/>
  <c r="R17" i="2"/>
  <c r="H30" i="18"/>
  <c r="J30" i="18" s="1"/>
  <c r="R25" i="2"/>
  <c r="H26" i="18"/>
  <c r="J26" i="18" s="1"/>
  <c r="R21" i="2"/>
  <c r="H27" i="18"/>
  <c r="J27" i="18" s="1"/>
  <c r="R22" i="2"/>
  <c r="O13" i="2"/>
  <c r="Q13" i="2" s="1"/>
  <c r="R13" i="2" s="1"/>
  <c r="H28" i="18"/>
  <c r="J28" i="18" s="1"/>
  <c r="R23" i="2"/>
  <c r="H31" i="18"/>
  <c r="J31" i="18" s="1"/>
  <c r="R26" i="2"/>
  <c r="H21" i="18"/>
  <c r="J21" i="18" s="1"/>
  <c r="R16" i="2"/>
  <c r="H29" i="18"/>
  <c r="J29" i="18" s="1"/>
  <c r="R24" i="2"/>
  <c r="H23" i="18"/>
  <c r="J23" i="18" s="1"/>
  <c r="R18" i="2"/>
  <c r="O14" i="2"/>
  <c r="Q14" i="2" s="1"/>
  <c r="O15" i="2"/>
  <c r="Q15" i="2" s="1"/>
  <c r="R15" i="2" s="1"/>
  <c r="O11" i="2"/>
  <c r="Q11" i="2" s="1"/>
  <c r="O9" i="2"/>
  <c r="Q9" i="2" s="1"/>
  <c r="O7" i="2"/>
  <c r="Q7" i="2" s="1"/>
  <c r="G23" i="9"/>
  <c r="H23" i="9" s="1"/>
  <c r="Q10" i="2"/>
  <c r="Q12" i="2"/>
  <c r="G22" i="9"/>
  <c r="G19" i="9"/>
  <c r="G25" i="9"/>
  <c r="G16" i="9"/>
  <c r="G21" i="9"/>
  <c r="G26" i="9"/>
  <c r="G18" i="9"/>
  <c r="G20" i="9"/>
  <c r="G24" i="9"/>
  <c r="G17" i="9"/>
  <c r="H19" i="18" l="1"/>
  <c r="J19" i="18" s="1"/>
  <c r="R14" i="2"/>
  <c r="H15" i="18"/>
  <c r="J15" i="18" s="1"/>
  <c r="R10" i="2"/>
  <c r="H12" i="18"/>
  <c r="J12" i="18" s="1"/>
  <c r="R7" i="2"/>
  <c r="H13" i="18"/>
  <c r="J13" i="18" s="1"/>
  <c r="R8" i="2"/>
  <c r="H16" i="18"/>
  <c r="J16" i="18" s="1"/>
  <c r="R11" i="2"/>
  <c r="H14" i="18"/>
  <c r="J14" i="18" s="1"/>
  <c r="R9" i="2"/>
  <c r="H17" i="18"/>
  <c r="J17" i="18" s="1"/>
  <c r="R12" i="2"/>
  <c r="G7" i="9"/>
  <c r="U7" i="15" s="1"/>
  <c r="AA7" i="15" s="1"/>
  <c r="AC7" i="15" s="1"/>
  <c r="H18" i="18"/>
  <c r="J18" i="18" s="1"/>
  <c r="H20" i="18"/>
  <c r="J20" i="18" s="1"/>
  <c r="U23" i="15"/>
  <c r="G14" i="9"/>
  <c r="U14" i="15" s="1"/>
  <c r="AA14" i="15" s="1"/>
  <c r="G11" i="9"/>
  <c r="H11" i="9" s="1"/>
  <c r="G10" i="9"/>
  <c r="U10" i="15" s="1"/>
  <c r="AA10" i="15" s="1"/>
  <c r="G12" i="9"/>
  <c r="U12" i="15" s="1"/>
  <c r="AA12" i="15" s="1"/>
  <c r="G8" i="9"/>
  <c r="H8" i="9" s="1"/>
  <c r="G9" i="9"/>
  <c r="H9" i="9" s="1"/>
  <c r="G15" i="9"/>
  <c r="H15" i="9" s="1"/>
  <c r="G13" i="9"/>
  <c r="U13" i="15" s="1"/>
  <c r="AA13" i="15" s="1"/>
  <c r="H21" i="9"/>
  <c r="U21" i="15"/>
  <c r="AA21" i="15" s="1"/>
  <c r="H22" i="9"/>
  <c r="U22" i="15"/>
  <c r="AA22" i="15" s="1"/>
  <c r="H20" i="9"/>
  <c r="U20" i="15"/>
  <c r="AA20" i="15" s="1"/>
  <c r="H18" i="9"/>
  <c r="U18" i="15"/>
  <c r="AA18" i="15" s="1"/>
  <c r="H25" i="9"/>
  <c r="U25" i="15"/>
  <c r="AA25" i="15" s="1"/>
  <c r="H16" i="9"/>
  <c r="U16" i="15"/>
  <c r="AA16" i="15" s="1"/>
  <c r="H17" i="9"/>
  <c r="U17" i="15"/>
  <c r="AA17" i="15" s="1"/>
  <c r="H26" i="9"/>
  <c r="U26" i="15"/>
  <c r="AA26" i="15" s="1"/>
  <c r="H19" i="9"/>
  <c r="U19" i="15"/>
  <c r="AA19" i="15" s="1"/>
  <c r="H24" i="9"/>
  <c r="U24" i="15"/>
  <c r="AA24" i="15" s="1"/>
  <c r="E6" i="1"/>
  <c r="H7" i="9" l="1"/>
  <c r="AD7" i="15"/>
  <c r="I12" i="18"/>
  <c r="K12" i="18" s="1"/>
  <c r="AA23" i="15"/>
  <c r="AC23" i="15" s="1"/>
  <c r="H13" i="9"/>
  <c r="H10" i="9"/>
  <c r="H14" i="9"/>
  <c r="H12" i="9"/>
  <c r="U8" i="15"/>
  <c r="AC12" i="15"/>
  <c r="U15" i="15"/>
  <c r="AA15" i="15" s="1"/>
  <c r="U9" i="15"/>
  <c r="AA9" i="15" s="1"/>
  <c r="AC10" i="15"/>
  <c r="AC21" i="15"/>
  <c r="AC20" i="15"/>
  <c r="U11" i="15"/>
  <c r="AA11" i="15" s="1"/>
  <c r="AC24" i="15"/>
  <c r="AC16" i="15"/>
  <c r="AC22" i="15"/>
  <c r="AC19" i="15"/>
  <c r="AC17" i="15"/>
  <c r="AC13" i="15"/>
  <c r="AC25" i="15"/>
  <c r="AC14" i="15"/>
  <c r="AC26" i="15"/>
  <c r="AC18" i="15"/>
  <c r="C6" i="15"/>
  <c r="O6" i="15" s="1"/>
  <c r="G6" i="1"/>
  <c r="C6" i="2"/>
  <c r="S6" i="17"/>
  <c r="AD23" i="15" l="1"/>
  <c r="I28" i="18"/>
  <c r="K28" i="18" s="1"/>
  <c r="AD16" i="15"/>
  <c r="I21" i="18"/>
  <c r="K21" i="18" s="1"/>
  <c r="AD26" i="15"/>
  <c r="I31" i="18"/>
  <c r="K31" i="18" s="1"/>
  <c r="AD24" i="15"/>
  <c r="I29" i="18"/>
  <c r="K29" i="18" s="1"/>
  <c r="AA8" i="15"/>
  <c r="AC8" i="15" s="1"/>
  <c r="AD14" i="15"/>
  <c r="I19" i="18"/>
  <c r="K19" i="18" s="1"/>
  <c r="AD25" i="15"/>
  <c r="I30" i="18"/>
  <c r="K30" i="18" s="1"/>
  <c r="AD20" i="15"/>
  <c r="I25" i="18"/>
  <c r="K25" i="18" s="1"/>
  <c r="AD13" i="15"/>
  <c r="I18" i="18"/>
  <c r="K18" i="18" s="1"/>
  <c r="AD21" i="15"/>
  <c r="I26" i="18"/>
  <c r="K26" i="18" s="1"/>
  <c r="AD18" i="15"/>
  <c r="I23" i="18"/>
  <c r="K23" i="18" s="1"/>
  <c r="AD12" i="15"/>
  <c r="I17" i="18"/>
  <c r="K17" i="18" s="1"/>
  <c r="AD17" i="15"/>
  <c r="I22" i="18"/>
  <c r="K22" i="18" s="1"/>
  <c r="AD10" i="15"/>
  <c r="I15" i="18"/>
  <c r="K15" i="18" s="1"/>
  <c r="AD19" i="15"/>
  <c r="I24" i="18"/>
  <c r="K24" i="18" s="1"/>
  <c r="AD22" i="15"/>
  <c r="I27" i="18"/>
  <c r="K27" i="18" s="1"/>
  <c r="AB6" i="15"/>
  <c r="AC9" i="15"/>
  <c r="AC11" i="15"/>
  <c r="AC15" i="15"/>
  <c r="P6" i="15"/>
  <c r="J6" i="2"/>
  <c r="H6" i="1"/>
  <c r="O6" i="2" l="1"/>
  <c r="AD8" i="15"/>
  <c r="I13" i="18"/>
  <c r="K13" i="18" s="1"/>
  <c r="AD9" i="15"/>
  <c r="I14" i="18"/>
  <c r="K14" i="18" s="1"/>
  <c r="AD15" i="15"/>
  <c r="I20" i="18"/>
  <c r="K20" i="18" s="1"/>
  <c r="AD11" i="15"/>
  <c r="I16" i="18"/>
  <c r="K16" i="18" s="1"/>
  <c r="I6" i="2"/>
  <c r="P6" i="2" s="1"/>
  <c r="Q6" i="2" l="1"/>
  <c r="R6" i="2" l="1"/>
  <c r="H11" i="18"/>
  <c r="J11" i="18" s="1"/>
  <c r="G6" i="9"/>
  <c r="H6" i="9" s="1"/>
  <c r="U6" i="15" l="1"/>
  <c r="AA6" i="15" s="1"/>
  <c r="AC6" i="15" s="1"/>
  <c r="AD6" i="15" s="1"/>
  <c r="I11" i="18" l="1"/>
  <c r="K11" i="18" s="1"/>
</calcChain>
</file>

<file path=xl/sharedStrings.xml><?xml version="1.0" encoding="utf-8"?>
<sst xmlns="http://schemas.openxmlformats.org/spreadsheetml/2006/main" count="221" uniqueCount="40">
  <si>
    <t>Nombre</t>
  </si>
  <si>
    <t>Salario</t>
  </si>
  <si>
    <t>ISSS</t>
  </si>
  <si>
    <t>Retención Renta</t>
  </si>
  <si>
    <t>Remuneración Gravada</t>
  </si>
  <si>
    <t>AFP Empleado</t>
  </si>
  <si>
    <t>Salario a Pagar</t>
  </si>
  <si>
    <t>www.profesionalx.com</t>
  </si>
  <si>
    <t>Ernesto Guzmán</t>
  </si>
  <si>
    <t>Enero</t>
  </si>
  <si>
    <t>Febrero</t>
  </si>
  <si>
    <t>Marzo</t>
  </si>
  <si>
    <t>Abril</t>
  </si>
  <si>
    <t>Mayo</t>
  </si>
  <si>
    <t>Junio</t>
  </si>
  <si>
    <t>Retención de Renta</t>
  </si>
  <si>
    <t>Total  a</t>
  </si>
  <si>
    <t>Recálculo</t>
  </si>
  <si>
    <t>Recálculo menos</t>
  </si>
  <si>
    <t xml:space="preserve">Retenciones </t>
  </si>
  <si>
    <t>Remuneraión Gravada</t>
  </si>
  <si>
    <t>Julio</t>
  </si>
  <si>
    <t>Agosto</t>
  </si>
  <si>
    <t>Septiembre</t>
  </si>
  <si>
    <t>Octubre</t>
  </si>
  <si>
    <t>Noviembre</t>
  </si>
  <si>
    <t>Diciembre</t>
  </si>
  <si>
    <t>Comentario</t>
  </si>
  <si>
    <t>Sueldo Nominal</t>
  </si>
  <si>
    <t>Aguinaldo No Gravado</t>
  </si>
  <si>
    <t>Salario Mensual</t>
  </si>
  <si>
    <t>Retención Recálculo Junio</t>
  </si>
  <si>
    <t>Retención Recálculo Diciembre</t>
  </si>
  <si>
    <t>Comentario Recálculo Junio</t>
  </si>
  <si>
    <t>Comentario Recálculo Diciembre</t>
  </si>
  <si>
    <t>Planilla de Sueldos y Salarios para Recálculo de Renta en El Salvador</t>
  </si>
  <si>
    <t>Bono Marzo</t>
  </si>
  <si>
    <t>Bono Noviembre</t>
  </si>
  <si>
    <t>Bono Julio</t>
  </si>
  <si>
    <t>EJEMPLO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</si>
</sst>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7"/>
      <name val="Arial"/>
      <family val="2"/>
    </font>
    <font>
      <b/>
      <sz val="18"/>
      <name val="Cambria"/>
      <family val="2"/>
      <scheme val="maj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3">
    <xf numFmtId="0" fontId="0" fillId="0" borderId="0" xfId="0"/>
    <xf numFmtId="0" fontId="5" fillId="2" borderId="0" xfId="0" applyFont="1" applyFill="1" applyAlignment="1" applyProtection="1">
      <alignment horizontal="left" vertical="top"/>
    </xf>
    <xf numFmtId="0" fontId="6" fillId="2" borderId="0" xfId="2" applyFont="1" applyFill="1" applyAlignment="1" applyProtection="1">
      <alignment horizontal="left"/>
      <protection locked="0"/>
    </xf>
    <xf numFmtId="0" fontId="4" fillId="2" borderId="0" xfId="3" applyFill="1" applyAlignment="1" applyProtection="1">
      <alignment horizontal="left"/>
    </xf>
    <xf numFmtId="0" fontId="4" fillId="2" borderId="0" xfId="3" applyFill="1" applyProtection="1">
      <protection locked="0"/>
    </xf>
    <xf numFmtId="0" fontId="0" fillId="2" borderId="0" xfId="0" applyFill="1" applyProtection="1">
      <protection locked="0"/>
    </xf>
    <xf numFmtId="0" fontId="4" fillId="2" borderId="0" xfId="3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164" fontId="8" fillId="2" borderId="1" xfId="1" applyFont="1" applyFill="1" applyBorder="1" applyAlignment="1" applyProtection="1">
      <alignment vertical="center"/>
      <protection locked="0"/>
    </xf>
    <xf numFmtId="164" fontId="8" fillId="2" borderId="3" xfId="1" applyFont="1" applyFill="1" applyBorder="1" applyAlignment="1" applyProtection="1">
      <alignment vertical="center"/>
      <protection locked="0"/>
    </xf>
    <xf numFmtId="164" fontId="8" fillId="2" borderId="14" xfId="1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0" fontId="9" fillId="2" borderId="15" xfId="0" applyFont="1" applyFill="1" applyBorder="1" applyAlignment="1" applyProtection="1">
      <alignment wrapText="1"/>
      <protection locked="0"/>
    </xf>
    <xf numFmtId="164" fontId="8" fillId="2" borderId="18" xfId="1" applyFont="1" applyFill="1" applyBorder="1" applyAlignment="1" applyProtection="1">
      <alignment vertical="center"/>
      <protection locked="0"/>
    </xf>
    <xf numFmtId="164" fontId="8" fillId="2" borderId="22" xfId="1" applyFont="1" applyFill="1" applyBorder="1" applyAlignment="1" applyProtection="1">
      <alignment vertical="center"/>
      <protection locked="0"/>
    </xf>
    <xf numFmtId="0" fontId="9" fillId="2" borderId="22" xfId="0" applyFont="1" applyFill="1" applyBorder="1" applyAlignment="1" applyProtection="1">
      <alignment wrapText="1"/>
      <protection locked="0"/>
    </xf>
    <xf numFmtId="0" fontId="9" fillId="2" borderId="19" xfId="0" applyFont="1" applyFill="1" applyBorder="1" applyAlignment="1" applyProtection="1">
      <alignment wrapText="1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3" fillId="2" borderId="14" xfId="1" applyFont="1" applyFill="1" applyBorder="1" applyAlignment="1" applyProtection="1">
      <alignment horizontal="center"/>
      <protection locked="0"/>
    </xf>
    <xf numFmtId="164" fontId="3" fillId="2" borderId="15" xfId="1" applyFont="1" applyFill="1" applyBorder="1" applyProtection="1">
      <protection locked="0"/>
    </xf>
    <xf numFmtId="164" fontId="0" fillId="2" borderId="2" xfId="1" applyFon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3" fillId="2" borderId="16" xfId="1" applyFont="1" applyFill="1" applyBorder="1" applyAlignment="1" applyProtection="1">
      <alignment horizontal="center"/>
      <protection locked="0"/>
    </xf>
    <xf numFmtId="164" fontId="3" fillId="2" borderId="18" xfId="1" applyFont="1" applyFill="1" applyBorder="1" applyAlignment="1" applyProtection="1">
      <alignment horizontal="center"/>
      <protection locked="0"/>
    </xf>
    <xf numFmtId="164" fontId="3" fillId="2" borderId="19" xfId="1" applyFont="1" applyFill="1" applyBorder="1" applyProtection="1"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64" fontId="3" fillId="2" borderId="17" xfId="1" applyFont="1" applyFill="1" applyBorder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164" fontId="1" fillId="2" borderId="1" xfId="1" applyFont="1" applyFill="1" applyBorder="1" applyProtection="1">
      <protection locked="0"/>
    </xf>
  </cellXfs>
  <cellStyles count="4">
    <cellStyle name="Hipervínculo" xfId="3" builtinId="8"/>
    <cellStyle name="Moneda" xfId="1" builtinId="4"/>
    <cellStyle name="Normal" xfId="0" builtinId="0"/>
    <cellStyle name="Título" xfId="2" builtin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fesionalx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2</xdr:row>
      <xdr:rowOff>133351</xdr:rowOff>
    </xdr:from>
    <xdr:to>
      <xdr:col>7</xdr:col>
      <xdr:colOff>0</xdr:colOff>
      <xdr:row>8</xdr:row>
      <xdr:rowOff>87297</xdr:rowOff>
    </xdr:to>
    <xdr:pic>
      <xdr:nvPicPr>
        <xdr:cNvPr id="4" name="3 Imagen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419101"/>
          <a:ext cx="3971925" cy="1096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esionalx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rofesionalx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32"/>
  <sheetViews>
    <sheetView tabSelected="1" workbookViewId="0">
      <selection activeCell="C14" sqref="C14"/>
    </sheetView>
  </sheetViews>
  <sheetFormatPr baseColWidth="10" defaultRowHeight="15" x14ac:dyDescent="0.25"/>
  <cols>
    <col min="1" max="1" width="3.7109375" style="5" customWidth="1"/>
    <col min="2" max="2" width="30.7109375" style="8" customWidth="1"/>
    <col min="3" max="7" width="11.42578125" style="8" customWidth="1"/>
    <col min="8" max="9" width="11.42578125" style="5"/>
    <col min="10" max="11" width="20.7109375" style="5" customWidth="1"/>
    <col min="12" max="16384" width="11.42578125" style="5"/>
  </cols>
  <sheetData>
    <row r="2" spans="1:11" ht="22.5" x14ac:dyDescent="0.3">
      <c r="A2" s="4"/>
      <c r="B2" s="2" t="s">
        <v>35</v>
      </c>
      <c r="C2" s="2"/>
      <c r="D2" s="2"/>
      <c r="E2" s="2"/>
      <c r="F2" s="2"/>
      <c r="G2" s="2"/>
    </row>
    <row r="3" spans="1:11" x14ac:dyDescent="0.25">
      <c r="A3" s="4"/>
      <c r="B3" s="3" t="s">
        <v>7</v>
      </c>
      <c r="C3" s="6"/>
      <c r="D3" s="6"/>
      <c r="E3" s="6"/>
      <c r="F3" s="6"/>
      <c r="G3" s="6"/>
    </row>
    <row r="4" spans="1:11" x14ac:dyDescent="0.25">
      <c r="A4" s="4"/>
      <c r="B4" s="1" t="s">
        <v>8</v>
      </c>
      <c r="C4" s="7"/>
      <c r="D4" s="7"/>
      <c r="E4" s="7"/>
      <c r="F4" s="7"/>
      <c r="G4" s="7"/>
    </row>
    <row r="5" spans="1:11" x14ac:dyDescent="0.25">
      <c r="A5" s="4"/>
      <c r="B5" s="7"/>
      <c r="C5" s="7"/>
      <c r="D5" s="7"/>
      <c r="E5" s="7"/>
      <c r="F5" s="7"/>
      <c r="G5" s="7"/>
    </row>
    <row r="6" spans="1:11" x14ac:dyDescent="0.25">
      <c r="A6" s="4"/>
      <c r="B6" s="7"/>
      <c r="C6" s="7"/>
      <c r="D6" s="7"/>
      <c r="E6" s="7"/>
      <c r="F6" s="7"/>
      <c r="G6" s="7"/>
    </row>
    <row r="7" spans="1:11" x14ac:dyDescent="0.25">
      <c r="A7" s="4"/>
      <c r="B7" s="7"/>
      <c r="C7" s="7"/>
      <c r="D7" s="7"/>
      <c r="E7" s="7"/>
      <c r="F7" s="7"/>
      <c r="G7" s="7"/>
    </row>
    <row r="8" spans="1:11" x14ac:dyDescent="0.25">
      <c r="A8" s="4"/>
      <c r="B8" s="7"/>
      <c r="C8" s="7"/>
      <c r="D8" s="7"/>
      <c r="E8" s="7"/>
      <c r="F8" s="7"/>
      <c r="G8" s="7"/>
    </row>
    <row r="9" spans="1:11" ht="15.75" thickBot="1" x14ac:dyDescent="0.3">
      <c r="A9" s="7"/>
    </row>
    <row r="10" spans="1:11" s="9" customFormat="1" ht="45.75" thickTop="1" x14ac:dyDescent="0.25">
      <c r="B10" s="10" t="s">
        <v>0</v>
      </c>
      <c r="C10" s="11" t="s">
        <v>30</v>
      </c>
      <c r="D10" s="11" t="s">
        <v>36</v>
      </c>
      <c r="E10" s="11" t="s">
        <v>38</v>
      </c>
      <c r="F10" s="11" t="s">
        <v>37</v>
      </c>
      <c r="G10" s="12" t="s">
        <v>29</v>
      </c>
      <c r="H10" s="13" t="s">
        <v>31</v>
      </c>
      <c r="I10" s="14" t="s">
        <v>32</v>
      </c>
      <c r="J10" s="14" t="s">
        <v>33</v>
      </c>
      <c r="K10" s="15" t="s">
        <v>34</v>
      </c>
    </row>
    <row r="11" spans="1:11" x14ac:dyDescent="0.25">
      <c r="B11" s="37" t="s">
        <v>39</v>
      </c>
      <c r="C11" s="52">
        <v>440</v>
      </c>
      <c r="D11" s="16">
        <v>200</v>
      </c>
      <c r="E11" s="16">
        <v>200</v>
      </c>
      <c r="F11" s="16">
        <v>200</v>
      </c>
      <c r="G11" s="17">
        <v>0</v>
      </c>
      <c r="H11" s="18">
        <f>'Recálculo de Junio'!Q6</f>
        <v>-28.72</v>
      </c>
      <c r="I11" s="16">
        <f>'Recálculo de Diciembre'!AC6</f>
        <v>-86.16</v>
      </c>
      <c r="J11" s="19" t="str">
        <f>IF(H11=0,"NO hay que retener",IF(H11&lt;0, "Es negativo, NO hay que retener.", "Esta es la retención de Junio."))</f>
        <v>Es negativo, NO hay que retener.</v>
      </c>
      <c r="K11" s="20" t="str">
        <f>IF(I11=0,"NO hay que retener.",IF(I11&lt;0, "Es negativo, NO hay que retener.", "Esta es la retención de Diciembre."))</f>
        <v>Es negativo, NO hay que retener.</v>
      </c>
    </row>
    <row r="12" spans="1:11" ht="19.5" x14ac:dyDescent="0.25">
      <c r="B12" s="37"/>
      <c r="C12" s="52">
        <v>515</v>
      </c>
      <c r="D12" s="16">
        <v>200</v>
      </c>
      <c r="E12" s="16">
        <v>200</v>
      </c>
      <c r="F12" s="16">
        <v>200</v>
      </c>
      <c r="G12" s="17">
        <v>0</v>
      </c>
      <c r="H12" s="18">
        <f>'Recálculo de Junio'!Q7</f>
        <v>85.311250000000001</v>
      </c>
      <c r="I12" s="16">
        <f>'Recálculo de Diciembre'!AC7</f>
        <v>68.615000000000009</v>
      </c>
      <c r="J12" s="19" t="str">
        <f t="shared" ref="J12:J31" si="0">IF(H12=0,"NO hay que retener",IF(H12&lt;0, "Es negativo, NO hay que retener.", "Esta es la retención de Junio."))</f>
        <v>Esta es la retención de Junio.</v>
      </c>
      <c r="K12" s="20" t="str">
        <f t="shared" ref="K12:K31" si="1">IF(I12=0,"NO hay que retener.",IF(I12&lt;0, "Es negativo, NO hay que retener.", "Esta es la retención de Diciembre."))</f>
        <v>Esta es la retención de Diciembre.</v>
      </c>
    </row>
    <row r="13" spans="1:11" ht="19.5" x14ac:dyDescent="0.25">
      <c r="B13" s="37"/>
      <c r="C13" s="52"/>
      <c r="D13" s="16">
        <v>200</v>
      </c>
      <c r="E13" s="16">
        <v>200</v>
      </c>
      <c r="F13" s="16">
        <v>200</v>
      </c>
      <c r="G13" s="17">
        <v>0</v>
      </c>
      <c r="H13" s="18">
        <f>'Recálculo de Junio'!Q8</f>
        <v>0</v>
      </c>
      <c r="I13" s="16">
        <f>'Recálculo de Diciembre'!AC8</f>
        <v>0</v>
      </c>
      <c r="J13" s="19" t="str">
        <f t="shared" si="0"/>
        <v>NO hay que retener</v>
      </c>
      <c r="K13" s="20" t="str">
        <f t="shared" si="1"/>
        <v>NO hay que retener.</v>
      </c>
    </row>
    <row r="14" spans="1:11" x14ac:dyDescent="0.25">
      <c r="B14" s="37"/>
      <c r="C14" s="52">
        <v>0</v>
      </c>
      <c r="D14" s="16">
        <v>0</v>
      </c>
      <c r="E14" s="16">
        <v>0</v>
      </c>
      <c r="F14" s="16">
        <v>0</v>
      </c>
      <c r="G14" s="17">
        <v>0</v>
      </c>
      <c r="H14" s="18">
        <f>'Recálculo de Junio'!Q9</f>
        <v>0</v>
      </c>
      <c r="I14" s="16">
        <f>'Recálculo de Diciembre'!AC9</f>
        <v>0</v>
      </c>
      <c r="J14" s="19" t="str">
        <f t="shared" si="0"/>
        <v>NO hay que retener</v>
      </c>
      <c r="K14" s="20" t="str">
        <f t="shared" si="1"/>
        <v>NO hay que retener.</v>
      </c>
    </row>
    <row r="15" spans="1:11" x14ac:dyDescent="0.25">
      <c r="B15" s="37"/>
      <c r="C15" s="52">
        <v>0</v>
      </c>
      <c r="D15" s="16">
        <v>0</v>
      </c>
      <c r="E15" s="16">
        <v>0</v>
      </c>
      <c r="F15" s="16">
        <v>0</v>
      </c>
      <c r="G15" s="17">
        <v>0</v>
      </c>
      <c r="H15" s="18">
        <f>'Recálculo de Junio'!Q10</f>
        <v>0</v>
      </c>
      <c r="I15" s="16">
        <f>'Recálculo de Diciembre'!AC10</f>
        <v>0</v>
      </c>
      <c r="J15" s="19" t="str">
        <f t="shared" si="0"/>
        <v>NO hay que retener</v>
      </c>
      <c r="K15" s="20" t="str">
        <f t="shared" si="1"/>
        <v>NO hay que retener.</v>
      </c>
    </row>
    <row r="16" spans="1:11" x14ac:dyDescent="0.25">
      <c r="B16" s="37"/>
      <c r="C16" s="52">
        <v>0</v>
      </c>
      <c r="D16" s="16">
        <v>0</v>
      </c>
      <c r="E16" s="16">
        <v>0</v>
      </c>
      <c r="F16" s="16">
        <v>0</v>
      </c>
      <c r="G16" s="17">
        <v>0</v>
      </c>
      <c r="H16" s="18">
        <f>'Recálculo de Junio'!Q11</f>
        <v>0</v>
      </c>
      <c r="I16" s="16">
        <f>'Recálculo de Diciembre'!AC11</f>
        <v>0</v>
      </c>
      <c r="J16" s="19" t="str">
        <f t="shared" si="0"/>
        <v>NO hay que retener</v>
      </c>
      <c r="K16" s="20" t="str">
        <f t="shared" si="1"/>
        <v>NO hay que retener.</v>
      </c>
    </row>
    <row r="17" spans="2:11" x14ac:dyDescent="0.25">
      <c r="B17" s="37"/>
      <c r="C17" s="52">
        <v>0</v>
      </c>
      <c r="D17" s="16">
        <v>0</v>
      </c>
      <c r="E17" s="16">
        <v>0</v>
      </c>
      <c r="F17" s="16">
        <v>0</v>
      </c>
      <c r="G17" s="17">
        <v>0</v>
      </c>
      <c r="H17" s="18">
        <f>'Recálculo de Junio'!Q12</f>
        <v>0</v>
      </c>
      <c r="I17" s="16">
        <f>'Recálculo de Diciembre'!AC12</f>
        <v>0</v>
      </c>
      <c r="J17" s="19" t="str">
        <f t="shared" si="0"/>
        <v>NO hay que retener</v>
      </c>
      <c r="K17" s="20" t="str">
        <f t="shared" si="1"/>
        <v>NO hay que retener.</v>
      </c>
    </row>
    <row r="18" spans="2:11" x14ac:dyDescent="0.25">
      <c r="B18" s="37"/>
      <c r="C18" s="52">
        <v>0</v>
      </c>
      <c r="D18" s="16">
        <v>0</v>
      </c>
      <c r="E18" s="16">
        <v>0</v>
      </c>
      <c r="F18" s="16">
        <v>0</v>
      </c>
      <c r="G18" s="17">
        <v>0</v>
      </c>
      <c r="H18" s="18">
        <f>'Recálculo de Junio'!Q13</f>
        <v>0</v>
      </c>
      <c r="I18" s="16">
        <f>'Recálculo de Diciembre'!AC13</f>
        <v>0</v>
      </c>
      <c r="J18" s="19" t="str">
        <f t="shared" si="0"/>
        <v>NO hay que retener</v>
      </c>
      <c r="K18" s="20" t="str">
        <f t="shared" si="1"/>
        <v>NO hay que retener.</v>
      </c>
    </row>
    <row r="19" spans="2:11" x14ac:dyDescent="0.25">
      <c r="B19" s="37"/>
      <c r="C19" s="52">
        <v>0</v>
      </c>
      <c r="D19" s="16">
        <v>0</v>
      </c>
      <c r="E19" s="16">
        <v>0</v>
      </c>
      <c r="F19" s="16">
        <v>0</v>
      </c>
      <c r="G19" s="17">
        <v>0</v>
      </c>
      <c r="H19" s="18">
        <f>'Recálculo de Junio'!Q14</f>
        <v>0</v>
      </c>
      <c r="I19" s="16">
        <f>'Recálculo de Diciembre'!AC14</f>
        <v>0</v>
      </c>
      <c r="J19" s="19" t="str">
        <f t="shared" si="0"/>
        <v>NO hay que retener</v>
      </c>
      <c r="K19" s="20" t="str">
        <f t="shared" si="1"/>
        <v>NO hay que retener.</v>
      </c>
    </row>
    <row r="20" spans="2:11" x14ac:dyDescent="0.25">
      <c r="B20" s="37"/>
      <c r="C20" s="52">
        <v>0</v>
      </c>
      <c r="D20" s="16">
        <v>0</v>
      </c>
      <c r="E20" s="16">
        <v>0</v>
      </c>
      <c r="F20" s="16">
        <v>0</v>
      </c>
      <c r="G20" s="17">
        <v>0</v>
      </c>
      <c r="H20" s="18">
        <f>'Recálculo de Junio'!Q15</f>
        <v>0</v>
      </c>
      <c r="I20" s="16">
        <f>'Recálculo de Diciembre'!AC15</f>
        <v>0</v>
      </c>
      <c r="J20" s="19" t="str">
        <f t="shared" si="0"/>
        <v>NO hay que retener</v>
      </c>
      <c r="K20" s="20" t="str">
        <f t="shared" si="1"/>
        <v>NO hay que retener.</v>
      </c>
    </row>
    <row r="21" spans="2:11" x14ac:dyDescent="0.25">
      <c r="B21" s="37"/>
      <c r="C21" s="52">
        <v>0</v>
      </c>
      <c r="D21" s="16">
        <v>0</v>
      </c>
      <c r="E21" s="16">
        <v>0</v>
      </c>
      <c r="F21" s="16">
        <v>0</v>
      </c>
      <c r="G21" s="17">
        <v>0</v>
      </c>
      <c r="H21" s="18">
        <f>'Recálculo de Junio'!Q16</f>
        <v>0</v>
      </c>
      <c r="I21" s="16">
        <f>'Recálculo de Diciembre'!AC16</f>
        <v>0</v>
      </c>
      <c r="J21" s="19" t="str">
        <f t="shared" si="0"/>
        <v>NO hay que retener</v>
      </c>
      <c r="K21" s="20" t="str">
        <f t="shared" si="1"/>
        <v>NO hay que retener.</v>
      </c>
    </row>
    <row r="22" spans="2:11" x14ac:dyDescent="0.25">
      <c r="B22" s="37"/>
      <c r="C22" s="52">
        <v>0</v>
      </c>
      <c r="D22" s="16">
        <v>0</v>
      </c>
      <c r="E22" s="16">
        <v>0</v>
      </c>
      <c r="F22" s="16">
        <v>0</v>
      </c>
      <c r="G22" s="17">
        <v>0</v>
      </c>
      <c r="H22" s="18">
        <f>'Recálculo de Junio'!Q17</f>
        <v>0</v>
      </c>
      <c r="I22" s="16">
        <f>'Recálculo de Diciembre'!AC17</f>
        <v>0</v>
      </c>
      <c r="J22" s="19" t="str">
        <f t="shared" si="0"/>
        <v>NO hay que retener</v>
      </c>
      <c r="K22" s="20" t="str">
        <f t="shared" si="1"/>
        <v>NO hay que retener.</v>
      </c>
    </row>
    <row r="23" spans="2:11" x14ac:dyDescent="0.25">
      <c r="B23" s="37"/>
      <c r="C23" s="52">
        <v>0</v>
      </c>
      <c r="D23" s="16">
        <v>0</v>
      </c>
      <c r="E23" s="16">
        <v>0</v>
      </c>
      <c r="F23" s="16">
        <v>0</v>
      </c>
      <c r="G23" s="17">
        <v>0</v>
      </c>
      <c r="H23" s="18">
        <f>'Recálculo de Junio'!Q18</f>
        <v>0</v>
      </c>
      <c r="I23" s="16">
        <f>'Recálculo de Diciembre'!AC18</f>
        <v>0</v>
      </c>
      <c r="J23" s="19" t="str">
        <f t="shared" si="0"/>
        <v>NO hay que retener</v>
      </c>
      <c r="K23" s="20" t="str">
        <f t="shared" si="1"/>
        <v>NO hay que retener.</v>
      </c>
    </row>
    <row r="24" spans="2:11" x14ac:dyDescent="0.25">
      <c r="B24" s="37"/>
      <c r="C24" s="52">
        <v>0</v>
      </c>
      <c r="D24" s="16">
        <v>0</v>
      </c>
      <c r="E24" s="16">
        <v>0</v>
      </c>
      <c r="F24" s="16">
        <v>0</v>
      </c>
      <c r="G24" s="17">
        <v>0</v>
      </c>
      <c r="H24" s="18">
        <f>'Recálculo de Junio'!Q19</f>
        <v>0</v>
      </c>
      <c r="I24" s="16">
        <f>'Recálculo de Diciembre'!AC19</f>
        <v>0</v>
      </c>
      <c r="J24" s="19" t="str">
        <f t="shared" si="0"/>
        <v>NO hay que retener</v>
      </c>
      <c r="K24" s="20" t="str">
        <f t="shared" si="1"/>
        <v>NO hay que retener.</v>
      </c>
    </row>
    <row r="25" spans="2:11" x14ac:dyDescent="0.25">
      <c r="B25" s="37"/>
      <c r="C25" s="52">
        <v>0</v>
      </c>
      <c r="D25" s="16">
        <v>0</v>
      </c>
      <c r="E25" s="16">
        <v>0</v>
      </c>
      <c r="F25" s="16">
        <v>0</v>
      </c>
      <c r="G25" s="17">
        <v>0</v>
      </c>
      <c r="H25" s="18">
        <f>'Recálculo de Junio'!Q20</f>
        <v>0</v>
      </c>
      <c r="I25" s="16">
        <f>'Recálculo de Diciembre'!AC20</f>
        <v>0</v>
      </c>
      <c r="J25" s="19" t="str">
        <f t="shared" si="0"/>
        <v>NO hay que retener</v>
      </c>
      <c r="K25" s="20" t="str">
        <f t="shared" si="1"/>
        <v>NO hay que retener.</v>
      </c>
    </row>
    <row r="26" spans="2:11" x14ac:dyDescent="0.25">
      <c r="B26" s="37"/>
      <c r="C26" s="52">
        <v>0</v>
      </c>
      <c r="D26" s="16">
        <v>0</v>
      </c>
      <c r="E26" s="16">
        <v>0</v>
      </c>
      <c r="F26" s="16">
        <v>0</v>
      </c>
      <c r="G26" s="17">
        <v>0</v>
      </c>
      <c r="H26" s="18">
        <f>'Recálculo de Junio'!Q21</f>
        <v>0</v>
      </c>
      <c r="I26" s="16">
        <f>'Recálculo de Diciembre'!AC21</f>
        <v>0</v>
      </c>
      <c r="J26" s="19" t="str">
        <f t="shared" si="0"/>
        <v>NO hay que retener</v>
      </c>
      <c r="K26" s="20" t="str">
        <f t="shared" si="1"/>
        <v>NO hay que retener.</v>
      </c>
    </row>
    <row r="27" spans="2:11" x14ac:dyDescent="0.25">
      <c r="B27" s="37"/>
      <c r="C27" s="52">
        <v>0</v>
      </c>
      <c r="D27" s="16">
        <v>0</v>
      </c>
      <c r="E27" s="16">
        <v>0</v>
      </c>
      <c r="F27" s="16">
        <v>0</v>
      </c>
      <c r="G27" s="17">
        <v>0</v>
      </c>
      <c r="H27" s="18">
        <f>'Recálculo de Junio'!Q22</f>
        <v>0</v>
      </c>
      <c r="I27" s="16">
        <f>'Recálculo de Diciembre'!AC22</f>
        <v>0</v>
      </c>
      <c r="J27" s="19" t="str">
        <f t="shared" si="0"/>
        <v>NO hay que retener</v>
      </c>
      <c r="K27" s="20" t="str">
        <f t="shared" si="1"/>
        <v>NO hay que retener.</v>
      </c>
    </row>
    <row r="28" spans="2:11" x14ac:dyDescent="0.25">
      <c r="B28" s="37"/>
      <c r="C28" s="52">
        <v>0</v>
      </c>
      <c r="D28" s="16">
        <v>0</v>
      </c>
      <c r="E28" s="16">
        <v>0</v>
      </c>
      <c r="F28" s="16">
        <v>0</v>
      </c>
      <c r="G28" s="17">
        <v>0</v>
      </c>
      <c r="H28" s="18">
        <f>'Recálculo de Junio'!Q23</f>
        <v>0</v>
      </c>
      <c r="I28" s="16">
        <f>'Recálculo de Diciembre'!AC23</f>
        <v>0</v>
      </c>
      <c r="J28" s="19" t="str">
        <f t="shared" si="0"/>
        <v>NO hay que retener</v>
      </c>
      <c r="K28" s="20" t="str">
        <f t="shared" si="1"/>
        <v>NO hay que retener.</v>
      </c>
    </row>
    <row r="29" spans="2:11" x14ac:dyDescent="0.25">
      <c r="B29" s="37"/>
      <c r="C29" s="52">
        <v>0</v>
      </c>
      <c r="D29" s="16">
        <v>0</v>
      </c>
      <c r="E29" s="16">
        <v>0</v>
      </c>
      <c r="F29" s="16">
        <v>0</v>
      </c>
      <c r="G29" s="17">
        <v>0</v>
      </c>
      <c r="H29" s="18">
        <f>'Recálculo de Junio'!Q24</f>
        <v>0</v>
      </c>
      <c r="I29" s="16">
        <f>'Recálculo de Diciembre'!AC24</f>
        <v>0</v>
      </c>
      <c r="J29" s="19" t="str">
        <f t="shared" si="0"/>
        <v>NO hay que retener</v>
      </c>
      <c r="K29" s="20" t="str">
        <f t="shared" si="1"/>
        <v>NO hay que retener.</v>
      </c>
    </row>
    <row r="30" spans="2:11" x14ac:dyDescent="0.25">
      <c r="B30" s="37"/>
      <c r="C30" s="52">
        <v>0</v>
      </c>
      <c r="D30" s="16">
        <v>0</v>
      </c>
      <c r="E30" s="16">
        <v>0</v>
      </c>
      <c r="F30" s="16">
        <v>0</v>
      </c>
      <c r="G30" s="17">
        <v>0</v>
      </c>
      <c r="H30" s="18">
        <f>'Recálculo de Junio'!Q25</f>
        <v>0</v>
      </c>
      <c r="I30" s="16">
        <f>'Recálculo de Diciembre'!AC25</f>
        <v>0</v>
      </c>
      <c r="J30" s="19" t="str">
        <f t="shared" si="0"/>
        <v>NO hay que retener</v>
      </c>
      <c r="K30" s="20" t="str">
        <f t="shared" si="1"/>
        <v>NO hay que retener.</v>
      </c>
    </row>
    <row r="31" spans="2:11" ht="15.75" thickBot="1" x14ac:dyDescent="0.3">
      <c r="B31" s="37"/>
      <c r="C31" s="52">
        <v>0</v>
      </c>
      <c r="D31" s="16">
        <v>0</v>
      </c>
      <c r="E31" s="16">
        <v>0</v>
      </c>
      <c r="F31" s="16">
        <v>0</v>
      </c>
      <c r="G31" s="17">
        <v>0</v>
      </c>
      <c r="H31" s="21">
        <f>'Recálculo de Junio'!Q26</f>
        <v>0</v>
      </c>
      <c r="I31" s="22">
        <f>'Recálculo de Diciembre'!AC26</f>
        <v>0</v>
      </c>
      <c r="J31" s="23" t="str">
        <f t="shared" si="0"/>
        <v>NO hay que retener</v>
      </c>
      <c r="K31" s="24" t="str">
        <f t="shared" si="1"/>
        <v>NO hay que retener.</v>
      </c>
    </row>
    <row r="32" spans="2:11" ht="15.75" thickTop="1" x14ac:dyDescent="0.25"/>
  </sheetData>
  <sheetProtection password="BB7B" sheet="1" formatCells="0" formatColumns="0" formatRows="0" insertColumns="0" insertRows="0" insertHyperlinks="0" deleteColumns="0" deleteRows="0" sort="0" autoFilter="0" pivotTables="0"/>
  <conditionalFormatting sqref="H11:I31">
    <cfRule type="cellIs" dxfId="2" priority="1" operator="lessThan">
      <formula>0</formula>
    </cfRule>
  </conditionalFormatting>
  <hyperlinks>
    <hyperlink ref="B3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Datos!I6</f>
        <v>440</v>
      </c>
      <c r="D6" s="38">
        <f>Datos!I6*0.0625</f>
        <v>27.5</v>
      </c>
      <c r="E6" s="38">
        <f>C6-D6</f>
        <v>412.5</v>
      </c>
      <c r="F6" s="38">
        <f>IF(C6&gt;1000,30,C6*0.03)</f>
        <v>13.2</v>
      </c>
      <c r="G6" s="38">
        <f>IF('Recálculo de Junio'!Q6&lt;=0,0,'Recálculo de Junio'!Q6)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Datos!I7</f>
        <v>515</v>
      </c>
      <c r="D7" s="38">
        <f>Datos!I7*0.0625</f>
        <v>32.1875</v>
      </c>
      <c r="E7" s="38">
        <f t="shared" ref="E7:E15" si="0">C7-D7</f>
        <v>482.8125</v>
      </c>
      <c r="F7" s="38">
        <f t="shared" ref="F7:F26" si="1">IF(C7&gt;1000,30,C7*0.03)</f>
        <v>15.45</v>
      </c>
      <c r="G7" s="38">
        <f>IF('Recálculo de Junio'!Q7&lt;=0,0,'Recálculo de Junio'!Q7)</f>
        <v>85.311250000000001</v>
      </c>
      <c r="H7" s="39">
        <f t="shared" ref="H7:H15" si="2">E7-F7-G7</f>
        <v>382.05124999999998</v>
      </c>
    </row>
    <row r="8" spans="1:8" x14ac:dyDescent="0.25">
      <c r="B8" s="37">
        <f>Datos!B8</f>
        <v>0</v>
      </c>
      <c r="C8" s="38">
        <f>Datos!I8</f>
        <v>0</v>
      </c>
      <c r="D8" s="38">
        <f>Datos!I8*0.0625</f>
        <v>0</v>
      </c>
      <c r="E8" s="38">
        <f t="shared" si="0"/>
        <v>0</v>
      </c>
      <c r="F8" s="38">
        <f t="shared" si="1"/>
        <v>0</v>
      </c>
      <c r="G8" s="38">
        <f>IF('Recálculo de Junio'!Q8&lt;=0,0,'Recálculo de Junio'!Q8)</f>
        <v>0</v>
      </c>
      <c r="H8" s="39">
        <f t="shared" si="2"/>
        <v>0</v>
      </c>
    </row>
    <row r="9" spans="1:8" x14ac:dyDescent="0.25">
      <c r="B9" s="37">
        <f>Datos!B9</f>
        <v>0</v>
      </c>
      <c r="C9" s="38">
        <f>Datos!I9</f>
        <v>0</v>
      </c>
      <c r="D9" s="38">
        <f>Datos!I9*0.0625</f>
        <v>0</v>
      </c>
      <c r="E9" s="38">
        <f t="shared" si="0"/>
        <v>0</v>
      </c>
      <c r="F9" s="38">
        <f t="shared" si="1"/>
        <v>0</v>
      </c>
      <c r="G9" s="38">
        <f>IF('Recálculo de Junio'!Q9&lt;=0,0,'Recálculo de Junio'!Q9)</f>
        <v>0</v>
      </c>
      <c r="H9" s="39">
        <f t="shared" si="2"/>
        <v>0</v>
      </c>
    </row>
    <row r="10" spans="1:8" x14ac:dyDescent="0.25">
      <c r="B10" s="37">
        <f>Datos!B10</f>
        <v>0</v>
      </c>
      <c r="C10" s="38">
        <f>Datos!I10</f>
        <v>0</v>
      </c>
      <c r="D10" s="38">
        <f>Datos!I10*0.0625</f>
        <v>0</v>
      </c>
      <c r="E10" s="38">
        <f t="shared" si="0"/>
        <v>0</v>
      </c>
      <c r="F10" s="38">
        <f t="shared" si="1"/>
        <v>0</v>
      </c>
      <c r="G10" s="38">
        <f>IF('Recálculo de Junio'!Q10&lt;=0,0,'Recálculo de Junio'!Q10)</f>
        <v>0</v>
      </c>
      <c r="H10" s="39">
        <f t="shared" si="2"/>
        <v>0</v>
      </c>
    </row>
    <row r="11" spans="1:8" x14ac:dyDescent="0.25">
      <c r="B11" s="37">
        <f>Datos!B11</f>
        <v>0</v>
      </c>
      <c r="C11" s="38">
        <f>Datos!I11</f>
        <v>0</v>
      </c>
      <c r="D11" s="38">
        <f>Datos!I11*0.0625</f>
        <v>0</v>
      </c>
      <c r="E11" s="38">
        <f t="shared" si="0"/>
        <v>0</v>
      </c>
      <c r="F11" s="38">
        <f t="shared" si="1"/>
        <v>0</v>
      </c>
      <c r="G11" s="38">
        <f>IF('Recálculo de Junio'!Q11&lt;=0,0,'Recálculo de Junio'!Q11)</f>
        <v>0</v>
      </c>
      <c r="H11" s="39">
        <f t="shared" si="2"/>
        <v>0</v>
      </c>
    </row>
    <row r="12" spans="1:8" x14ac:dyDescent="0.25">
      <c r="B12" s="37">
        <f>Datos!B12</f>
        <v>0</v>
      </c>
      <c r="C12" s="38">
        <f>Datos!I12</f>
        <v>0</v>
      </c>
      <c r="D12" s="38">
        <f>Datos!I12*0.0625</f>
        <v>0</v>
      </c>
      <c r="E12" s="38">
        <f t="shared" si="0"/>
        <v>0</v>
      </c>
      <c r="F12" s="38">
        <f t="shared" si="1"/>
        <v>0</v>
      </c>
      <c r="G12" s="38">
        <f>IF('Recálculo de Junio'!Q12&lt;=0,0,'Recálculo de Junio'!Q12)</f>
        <v>0</v>
      </c>
      <c r="H12" s="39">
        <f t="shared" si="2"/>
        <v>0</v>
      </c>
    </row>
    <row r="13" spans="1:8" x14ac:dyDescent="0.25">
      <c r="B13" s="37">
        <f>Datos!B13</f>
        <v>0</v>
      </c>
      <c r="C13" s="38">
        <f>Datos!I13</f>
        <v>0</v>
      </c>
      <c r="D13" s="38">
        <f>Datos!I13*0.0625</f>
        <v>0</v>
      </c>
      <c r="E13" s="38">
        <f t="shared" si="0"/>
        <v>0</v>
      </c>
      <c r="F13" s="38">
        <f t="shared" si="1"/>
        <v>0</v>
      </c>
      <c r="G13" s="38">
        <f>IF('Recálculo de Junio'!Q13&lt;=0,0,'Recálculo de Junio'!Q13)</f>
        <v>0</v>
      </c>
      <c r="H13" s="39">
        <f t="shared" si="2"/>
        <v>0</v>
      </c>
    </row>
    <row r="14" spans="1:8" x14ac:dyDescent="0.25">
      <c r="B14" s="37">
        <f>Datos!B14</f>
        <v>0</v>
      </c>
      <c r="C14" s="38">
        <f>Datos!I14</f>
        <v>0</v>
      </c>
      <c r="D14" s="38">
        <f>Datos!I14*0.0625</f>
        <v>0</v>
      </c>
      <c r="E14" s="38">
        <f t="shared" si="0"/>
        <v>0</v>
      </c>
      <c r="F14" s="38">
        <f t="shared" si="1"/>
        <v>0</v>
      </c>
      <c r="G14" s="38">
        <f>IF('Recálculo de Junio'!Q14&lt;=0,0,'Recálculo de Junio'!Q14)</f>
        <v>0</v>
      </c>
      <c r="H14" s="39">
        <f t="shared" si="2"/>
        <v>0</v>
      </c>
    </row>
    <row r="15" spans="1:8" x14ac:dyDescent="0.25">
      <c r="B15" s="37">
        <f>Datos!B15</f>
        <v>0</v>
      </c>
      <c r="C15" s="38">
        <f>Datos!I15</f>
        <v>0</v>
      </c>
      <c r="D15" s="38">
        <f>Datos!I15*0.0625</f>
        <v>0</v>
      </c>
      <c r="E15" s="38">
        <f t="shared" si="0"/>
        <v>0</v>
      </c>
      <c r="F15" s="38">
        <f t="shared" si="1"/>
        <v>0</v>
      </c>
      <c r="G15" s="38">
        <f>IF('Recálculo de Junio'!Q15&lt;=0,0,'Recálculo de Junio'!Q15)</f>
        <v>0</v>
      </c>
      <c r="H15" s="39">
        <f t="shared" si="2"/>
        <v>0</v>
      </c>
    </row>
    <row r="16" spans="1:8" x14ac:dyDescent="0.25">
      <c r="B16" s="37">
        <f>Datos!B16</f>
        <v>0</v>
      </c>
      <c r="C16" s="38">
        <f>Datos!I16</f>
        <v>0</v>
      </c>
      <c r="D16" s="38">
        <f>Datos!I16*0.0625</f>
        <v>0</v>
      </c>
      <c r="E16" s="38">
        <f t="shared" ref="E16:E26" si="3">C16-D16</f>
        <v>0</v>
      </c>
      <c r="F16" s="38">
        <f t="shared" si="1"/>
        <v>0</v>
      </c>
      <c r="G16" s="38">
        <f>IF('Recálculo de Junio'!Q16&lt;=0,0,'Recálculo de Junio'!Q16)</f>
        <v>0</v>
      </c>
      <c r="H16" s="39">
        <f t="shared" ref="H16:H26" si="4">E16-F16-G16</f>
        <v>0</v>
      </c>
    </row>
    <row r="17" spans="2:8" x14ac:dyDescent="0.25">
      <c r="B17" s="37">
        <f>Datos!B17</f>
        <v>0</v>
      </c>
      <c r="C17" s="38">
        <f>Datos!I17</f>
        <v>0</v>
      </c>
      <c r="D17" s="38">
        <f>Datos!I17*0.0625</f>
        <v>0</v>
      </c>
      <c r="E17" s="38">
        <f t="shared" si="3"/>
        <v>0</v>
      </c>
      <c r="F17" s="38">
        <f t="shared" si="1"/>
        <v>0</v>
      </c>
      <c r="G17" s="38">
        <f>IF('Recálculo de Junio'!Q17&lt;=0,0,'Recálculo de Junio'!Q17)</f>
        <v>0</v>
      </c>
      <c r="H17" s="39">
        <f t="shared" si="4"/>
        <v>0</v>
      </c>
    </row>
    <row r="18" spans="2:8" x14ac:dyDescent="0.25">
      <c r="B18" s="37">
        <f>Datos!B18</f>
        <v>0</v>
      </c>
      <c r="C18" s="38">
        <f>Datos!I18</f>
        <v>0</v>
      </c>
      <c r="D18" s="38">
        <f>Datos!I18*0.0625</f>
        <v>0</v>
      </c>
      <c r="E18" s="38">
        <f t="shared" si="3"/>
        <v>0</v>
      </c>
      <c r="F18" s="38">
        <f t="shared" si="1"/>
        <v>0</v>
      </c>
      <c r="G18" s="38">
        <f>IF('Recálculo de Junio'!Q18&lt;=0,0,'Recálculo de Junio'!Q18)</f>
        <v>0</v>
      </c>
      <c r="H18" s="39">
        <f t="shared" si="4"/>
        <v>0</v>
      </c>
    </row>
    <row r="19" spans="2:8" x14ac:dyDescent="0.25">
      <c r="B19" s="37">
        <f>Datos!B19</f>
        <v>0</v>
      </c>
      <c r="C19" s="38">
        <f>Datos!I19</f>
        <v>0</v>
      </c>
      <c r="D19" s="38">
        <f>Datos!I19*0.0625</f>
        <v>0</v>
      </c>
      <c r="E19" s="38">
        <f t="shared" si="3"/>
        <v>0</v>
      </c>
      <c r="F19" s="38">
        <f t="shared" si="1"/>
        <v>0</v>
      </c>
      <c r="G19" s="38">
        <f>IF('Recálculo de Junio'!Q19&lt;=0,0,'Recálculo de Junio'!Q19)</f>
        <v>0</v>
      </c>
      <c r="H19" s="39">
        <f t="shared" si="4"/>
        <v>0</v>
      </c>
    </row>
    <row r="20" spans="2:8" x14ac:dyDescent="0.25">
      <c r="B20" s="37">
        <f>Datos!B20</f>
        <v>0</v>
      </c>
      <c r="C20" s="38">
        <f>Datos!I20</f>
        <v>0</v>
      </c>
      <c r="D20" s="38">
        <f>Datos!I20*0.0625</f>
        <v>0</v>
      </c>
      <c r="E20" s="38">
        <f t="shared" si="3"/>
        <v>0</v>
      </c>
      <c r="F20" s="38">
        <f t="shared" si="1"/>
        <v>0</v>
      </c>
      <c r="G20" s="38">
        <f>IF('Recálculo de Junio'!Q20&lt;=0,0,'Recálculo de Junio'!Q20)</f>
        <v>0</v>
      </c>
      <c r="H20" s="39">
        <f t="shared" si="4"/>
        <v>0</v>
      </c>
    </row>
    <row r="21" spans="2:8" x14ac:dyDescent="0.25">
      <c r="B21" s="37">
        <f>Datos!B21</f>
        <v>0</v>
      </c>
      <c r="C21" s="38">
        <f>Datos!I21</f>
        <v>0</v>
      </c>
      <c r="D21" s="38">
        <f>Datos!I21*0.0625</f>
        <v>0</v>
      </c>
      <c r="E21" s="38">
        <f t="shared" si="3"/>
        <v>0</v>
      </c>
      <c r="F21" s="38">
        <f t="shared" si="1"/>
        <v>0</v>
      </c>
      <c r="G21" s="38">
        <f>IF('Recálculo de Junio'!Q21&lt;=0,0,'Recálculo de Junio'!Q21)</f>
        <v>0</v>
      </c>
      <c r="H21" s="39">
        <f t="shared" si="4"/>
        <v>0</v>
      </c>
    </row>
    <row r="22" spans="2:8" x14ac:dyDescent="0.25">
      <c r="B22" s="37">
        <f>Datos!B22</f>
        <v>0</v>
      </c>
      <c r="C22" s="38">
        <f>Datos!I22</f>
        <v>0</v>
      </c>
      <c r="D22" s="38">
        <f>Datos!I22*0.0625</f>
        <v>0</v>
      </c>
      <c r="E22" s="38">
        <f t="shared" si="3"/>
        <v>0</v>
      </c>
      <c r="F22" s="38">
        <f t="shared" si="1"/>
        <v>0</v>
      </c>
      <c r="G22" s="38">
        <f>IF('Recálculo de Junio'!Q22&lt;=0,0,'Recálculo de Junio'!Q22)</f>
        <v>0</v>
      </c>
      <c r="H22" s="39">
        <f t="shared" si="4"/>
        <v>0</v>
      </c>
    </row>
    <row r="23" spans="2:8" x14ac:dyDescent="0.25">
      <c r="B23" s="37">
        <f>Datos!B23</f>
        <v>0</v>
      </c>
      <c r="C23" s="38">
        <f>Datos!I23</f>
        <v>0</v>
      </c>
      <c r="D23" s="38">
        <f>Datos!I23*0.0625</f>
        <v>0</v>
      </c>
      <c r="E23" s="38">
        <f t="shared" si="3"/>
        <v>0</v>
      </c>
      <c r="F23" s="38">
        <f t="shared" si="1"/>
        <v>0</v>
      </c>
      <c r="G23" s="38">
        <f>IF('Recálculo de Junio'!Q23&lt;=0,0,'Recálculo de Junio'!Q23)</f>
        <v>0</v>
      </c>
      <c r="H23" s="39">
        <f t="shared" si="4"/>
        <v>0</v>
      </c>
    </row>
    <row r="24" spans="2:8" x14ac:dyDescent="0.25">
      <c r="B24" s="37">
        <f>Datos!B24</f>
        <v>0</v>
      </c>
      <c r="C24" s="38">
        <f>Datos!I24</f>
        <v>0</v>
      </c>
      <c r="D24" s="38">
        <f>Datos!I24*0.0625</f>
        <v>0</v>
      </c>
      <c r="E24" s="38">
        <f t="shared" si="3"/>
        <v>0</v>
      </c>
      <c r="F24" s="38">
        <f t="shared" si="1"/>
        <v>0</v>
      </c>
      <c r="G24" s="38">
        <f>IF('Recálculo de Junio'!Q24&lt;=0,0,'Recálculo de Junio'!Q24)</f>
        <v>0</v>
      </c>
      <c r="H24" s="39">
        <f t="shared" si="4"/>
        <v>0</v>
      </c>
    </row>
    <row r="25" spans="2:8" x14ac:dyDescent="0.25">
      <c r="B25" s="37">
        <f>Datos!B25</f>
        <v>0</v>
      </c>
      <c r="C25" s="38">
        <f>Datos!I25</f>
        <v>0</v>
      </c>
      <c r="D25" s="38">
        <f>Datos!I25*0.0625</f>
        <v>0</v>
      </c>
      <c r="E25" s="38">
        <f t="shared" si="3"/>
        <v>0</v>
      </c>
      <c r="F25" s="38">
        <f t="shared" si="1"/>
        <v>0</v>
      </c>
      <c r="G25" s="38">
        <f>IF('Recálculo de Junio'!Q25&lt;=0,0,'Recálculo de Junio'!Q25)</f>
        <v>0</v>
      </c>
      <c r="H25" s="39">
        <f t="shared" si="4"/>
        <v>0</v>
      </c>
    </row>
    <row r="26" spans="2:8" x14ac:dyDescent="0.25">
      <c r="B26" s="37">
        <f>Datos!B26</f>
        <v>0</v>
      </c>
      <c r="C26" s="38">
        <f>Datos!I26</f>
        <v>0</v>
      </c>
      <c r="D26" s="38">
        <f>Datos!I26*0.0625</f>
        <v>0</v>
      </c>
      <c r="E26" s="38">
        <f t="shared" si="3"/>
        <v>0</v>
      </c>
      <c r="F26" s="38">
        <f t="shared" si="1"/>
        <v>0</v>
      </c>
      <c r="G26" s="38">
        <f>IF('Recálculo de Junio'!Q26&lt;=0,0,'Recálculo de Junio'!Q26)</f>
        <v>0</v>
      </c>
      <c r="H26" s="39">
        <f t="shared" si="4"/>
        <v>0</v>
      </c>
    </row>
  </sheetData>
  <hyperlinks>
    <hyperlink ref="B3" r:id="rId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Datos!J6+Datos!K6</f>
        <v>640</v>
      </c>
      <c r="D6" s="38">
        <f>C6*0.0625</f>
        <v>40</v>
      </c>
      <c r="E6" s="38">
        <f>C6-D6</f>
        <v>600</v>
      </c>
      <c r="F6" s="38">
        <f>IF(C6&gt;1000,30,C6*0.03)</f>
        <v>19.2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28.72</v>
      </c>
      <c r="H6" s="39">
        <f>E6-F6-G6</f>
        <v>552.07999999999993</v>
      </c>
    </row>
    <row r="7" spans="1:8" x14ac:dyDescent="0.25">
      <c r="B7" s="37">
        <f>Datos!B7</f>
        <v>0</v>
      </c>
      <c r="C7" s="38">
        <f>Datos!J7+Datos!K7</f>
        <v>715</v>
      </c>
      <c r="D7" s="38">
        <f t="shared" ref="D7:D15" si="0">C7*0.0625</f>
        <v>44.6875</v>
      </c>
      <c r="E7" s="38">
        <f t="shared" ref="E7:E15" si="1">C7-D7</f>
        <v>670.3125</v>
      </c>
      <c r="F7" s="38">
        <f t="shared" ref="F7:F26" si="2">IF(C7&gt;1000,30,C7*0.03)</f>
        <v>21.45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35.446249999999999</v>
      </c>
      <c r="H7" s="39">
        <f t="shared" ref="H7:H15" si="4">E7-F7-G7</f>
        <v>613.41624999999999</v>
      </c>
    </row>
    <row r="8" spans="1:8" x14ac:dyDescent="0.25">
      <c r="B8" s="37">
        <f>Datos!B8</f>
        <v>0</v>
      </c>
      <c r="C8" s="38">
        <f>Datos!J8+Datos!K8</f>
        <v>200</v>
      </c>
      <c r="D8" s="38">
        <f t="shared" si="0"/>
        <v>12.5</v>
      </c>
      <c r="E8" s="38">
        <f t="shared" si="1"/>
        <v>187.5</v>
      </c>
      <c r="F8" s="38">
        <f t="shared" si="2"/>
        <v>6</v>
      </c>
      <c r="G8" s="38">
        <f t="shared" si="3"/>
        <v>0</v>
      </c>
      <c r="H8" s="39">
        <f t="shared" si="4"/>
        <v>181.5</v>
      </c>
    </row>
    <row r="9" spans="1:8" x14ac:dyDescent="0.25">
      <c r="B9" s="37">
        <f>Datos!B9</f>
        <v>0</v>
      </c>
      <c r="C9" s="38">
        <f>Datos!J9+Datos!K9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Datos!J10+Datos!K10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Datos!J11+Datos!K11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Datos!J12+Datos!K12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Datos!J13+Datos!K13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Datos!J14+Datos!K14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Datos!J15+Datos!K15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Datos!J16+Datos!K16</f>
        <v>0</v>
      </c>
      <c r="D16" s="38">
        <f t="shared" ref="D16:D26" si="5">C16*0.0625</f>
        <v>0</v>
      </c>
      <c r="E16" s="38">
        <f t="shared" ref="E16:E26" si="6">C16-D16</f>
        <v>0</v>
      </c>
      <c r="F16" s="38">
        <f t="shared" si="2"/>
        <v>0</v>
      </c>
      <c r="G16" s="38">
        <f t="shared" ref="G16:G26" si="7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8">E16-F16-G16</f>
        <v>0</v>
      </c>
    </row>
    <row r="17" spans="2:8" x14ac:dyDescent="0.25">
      <c r="B17" s="37">
        <f>Datos!B17</f>
        <v>0</v>
      </c>
      <c r="C17" s="38">
        <f>Datos!J17+Datos!K17</f>
        <v>0</v>
      </c>
      <c r="D17" s="38">
        <f t="shared" si="5"/>
        <v>0</v>
      </c>
      <c r="E17" s="38">
        <f t="shared" si="6"/>
        <v>0</v>
      </c>
      <c r="F17" s="38">
        <f t="shared" si="2"/>
        <v>0</v>
      </c>
      <c r="G17" s="38">
        <f t="shared" si="7"/>
        <v>0</v>
      </c>
      <c r="H17" s="39">
        <f t="shared" si="8"/>
        <v>0</v>
      </c>
    </row>
    <row r="18" spans="2:8" x14ac:dyDescent="0.25">
      <c r="B18" s="37">
        <f>Datos!B18</f>
        <v>0</v>
      </c>
      <c r="C18" s="38">
        <f>Datos!J18+Datos!K18</f>
        <v>0</v>
      </c>
      <c r="D18" s="38">
        <f t="shared" si="5"/>
        <v>0</v>
      </c>
      <c r="E18" s="38">
        <f t="shared" si="6"/>
        <v>0</v>
      </c>
      <c r="F18" s="38">
        <f t="shared" si="2"/>
        <v>0</v>
      </c>
      <c r="G18" s="38">
        <f t="shared" si="7"/>
        <v>0</v>
      </c>
      <c r="H18" s="39">
        <f t="shared" si="8"/>
        <v>0</v>
      </c>
    </row>
    <row r="19" spans="2:8" x14ac:dyDescent="0.25">
      <c r="B19" s="37">
        <f>Datos!B19</f>
        <v>0</v>
      </c>
      <c r="C19" s="38">
        <f>Datos!J19+Datos!K19</f>
        <v>0</v>
      </c>
      <c r="D19" s="38">
        <f t="shared" si="5"/>
        <v>0</v>
      </c>
      <c r="E19" s="38">
        <f t="shared" si="6"/>
        <v>0</v>
      </c>
      <c r="F19" s="38">
        <f t="shared" si="2"/>
        <v>0</v>
      </c>
      <c r="G19" s="38">
        <f t="shared" si="7"/>
        <v>0</v>
      </c>
      <c r="H19" s="39">
        <f t="shared" si="8"/>
        <v>0</v>
      </c>
    </row>
    <row r="20" spans="2:8" x14ac:dyDescent="0.25">
      <c r="B20" s="37">
        <f>Datos!B20</f>
        <v>0</v>
      </c>
      <c r="C20" s="38">
        <f>Datos!J20+Datos!K20</f>
        <v>0</v>
      </c>
      <c r="D20" s="38">
        <f t="shared" si="5"/>
        <v>0</v>
      </c>
      <c r="E20" s="38">
        <f t="shared" si="6"/>
        <v>0</v>
      </c>
      <c r="F20" s="38">
        <f t="shared" si="2"/>
        <v>0</v>
      </c>
      <c r="G20" s="38">
        <f t="shared" si="7"/>
        <v>0</v>
      </c>
      <c r="H20" s="39">
        <f t="shared" si="8"/>
        <v>0</v>
      </c>
    </row>
    <row r="21" spans="2:8" x14ac:dyDescent="0.25">
      <c r="B21" s="37">
        <f>Datos!B21</f>
        <v>0</v>
      </c>
      <c r="C21" s="38">
        <f>Datos!J21+Datos!K21</f>
        <v>0</v>
      </c>
      <c r="D21" s="38">
        <f t="shared" si="5"/>
        <v>0</v>
      </c>
      <c r="E21" s="38">
        <f t="shared" si="6"/>
        <v>0</v>
      </c>
      <c r="F21" s="38">
        <f t="shared" si="2"/>
        <v>0</v>
      </c>
      <c r="G21" s="38">
        <f t="shared" si="7"/>
        <v>0</v>
      </c>
      <c r="H21" s="39">
        <f t="shared" si="8"/>
        <v>0</v>
      </c>
    </row>
    <row r="22" spans="2:8" x14ac:dyDescent="0.25">
      <c r="B22" s="37">
        <f>Datos!B22</f>
        <v>0</v>
      </c>
      <c r="C22" s="38">
        <f>Datos!J22+Datos!K22</f>
        <v>0</v>
      </c>
      <c r="D22" s="38">
        <f t="shared" si="5"/>
        <v>0</v>
      </c>
      <c r="E22" s="38">
        <f t="shared" si="6"/>
        <v>0</v>
      </c>
      <c r="F22" s="38">
        <f t="shared" si="2"/>
        <v>0</v>
      </c>
      <c r="G22" s="38">
        <f t="shared" si="7"/>
        <v>0</v>
      </c>
      <c r="H22" s="39">
        <f t="shared" si="8"/>
        <v>0</v>
      </c>
    </row>
    <row r="23" spans="2:8" x14ac:dyDescent="0.25">
      <c r="B23" s="37">
        <f>Datos!B23</f>
        <v>0</v>
      </c>
      <c r="C23" s="38">
        <f>Datos!J23+Datos!K23</f>
        <v>0</v>
      </c>
      <c r="D23" s="38">
        <f t="shared" si="5"/>
        <v>0</v>
      </c>
      <c r="E23" s="38">
        <f t="shared" si="6"/>
        <v>0</v>
      </c>
      <c r="F23" s="38">
        <f t="shared" si="2"/>
        <v>0</v>
      </c>
      <c r="G23" s="38">
        <f t="shared" si="7"/>
        <v>0</v>
      </c>
      <c r="H23" s="39">
        <f t="shared" si="8"/>
        <v>0</v>
      </c>
    </row>
    <row r="24" spans="2:8" x14ac:dyDescent="0.25">
      <c r="B24" s="37">
        <f>Datos!B24</f>
        <v>0</v>
      </c>
      <c r="C24" s="38">
        <f>Datos!J24+Datos!K24</f>
        <v>0</v>
      </c>
      <c r="D24" s="38">
        <f t="shared" si="5"/>
        <v>0</v>
      </c>
      <c r="E24" s="38">
        <f t="shared" si="6"/>
        <v>0</v>
      </c>
      <c r="F24" s="38">
        <f t="shared" si="2"/>
        <v>0</v>
      </c>
      <c r="G24" s="38">
        <f t="shared" si="7"/>
        <v>0</v>
      </c>
      <c r="H24" s="39">
        <f t="shared" si="8"/>
        <v>0</v>
      </c>
    </row>
    <row r="25" spans="2:8" x14ac:dyDescent="0.25">
      <c r="B25" s="37">
        <f>Datos!B25</f>
        <v>0</v>
      </c>
      <c r="C25" s="38">
        <f>Datos!J25+Datos!K25</f>
        <v>0</v>
      </c>
      <c r="D25" s="38">
        <f t="shared" si="5"/>
        <v>0</v>
      </c>
      <c r="E25" s="38">
        <f t="shared" si="6"/>
        <v>0</v>
      </c>
      <c r="F25" s="38">
        <f t="shared" si="2"/>
        <v>0</v>
      </c>
      <c r="G25" s="38">
        <f t="shared" si="7"/>
        <v>0</v>
      </c>
      <c r="H25" s="39">
        <f t="shared" si="8"/>
        <v>0</v>
      </c>
    </row>
    <row r="26" spans="2:8" x14ac:dyDescent="0.25">
      <c r="B26" s="37">
        <f>Datos!B26</f>
        <v>0</v>
      </c>
      <c r="C26" s="38">
        <f>Datos!J26+Datos!K26</f>
        <v>0</v>
      </c>
      <c r="D26" s="38">
        <f t="shared" si="5"/>
        <v>0</v>
      </c>
      <c r="E26" s="38">
        <f t="shared" si="6"/>
        <v>0</v>
      </c>
      <c r="F26" s="38">
        <f t="shared" si="2"/>
        <v>0</v>
      </c>
      <c r="G26" s="38">
        <f t="shared" si="7"/>
        <v>0</v>
      </c>
      <c r="H26" s="39">
        <f t="shared" si="8"/>
        <v>0</v>
      </c>
    </row>
  </sheetData>
  <hyperlinks>
    <hyperlink ref="B3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Datos!L6</f>
        <v>440</v>
      </c>
      <c r="D6" s="38">
        <f>C6*0.0625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Datos!L7</f>
        <v>515</v>
      </c>
      <c r="D7" s="38">
        <f t="shared" ref="D7:D15" si="0">C7*0.0625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Datos!L8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Datos!L9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Datos!L10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Datos!L11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Datos!L12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Datos!L13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Datos!L14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Datos!L15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Datos!L16</f>
        <v>0</v>
      </c>
      <c r="D16" s="38">
        <f t="shared" ref="D16:D26" si="5">C16*0.0625</f>
        <v>0</v>
      </c>
      <c r="E16" s="38">
        <f t="shared" ref="E16:E26" si="6">C16-D16</f>
        <v>0</v>
      </c>
      <c r="F16" s="38">
        <f t="shared" si="2"/>
        <v>0</v>
      </c>
      <c r="G16" s="38">
        <f t="shared" ref="G16:G26" si="7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8">E16-F16-G16</f>
        <v>0</v>
      </c>
    </row>
    <row r="17" spans="2:8" x14ac:dyDescent="0.25">
      <c r="B17" s="37">
        <f>Datos!B17</f>
        <v>0</v>
      </c>
      <c r="C17" s="38">
        <f>Datos!L17</f>
        <v>0</v>
      </c>
      <c r="D17" s="38">
        <f t="shared" si="5"/>
        <v>0</v>
      </c>
      <c r="E17" s="38">
        <f t="shared" si="6"/>
        <v>0</v>
      </c>
      <c r="F17" s="38">
        <f t="shared" si="2"/>
        <v>0</v>
      </c>
      <c r="G17" s="38">
        <f t="shared" si="7"/>
        <v>0</v>
      </c>
      <c r="H17" s="39">
        <f t="shared" si="8"/>
        <v>0</v>
      </c>
    </row>
    <row r="18" spans="2:8" x14ac:dyDescent="0.25">
      <c r="B18" s="37">
        <f>Datos!B18</f>
        <v>0</v>
      </c>
      <c r="C18" s="38">
        <f>Datos!L18</f>
        <v>0</v>
      </c>
      <c r="D18" s="38">
        <f t="shared" si="5"/>
        <v>0</v>
      </c>
      <c r="E18" s="38">
        <f t="shared" si="6"/>
        <v>0</v>
      </c>
      <c r="F18" s="38">
        <f t="shared" si="2"/>
        <v>0</v>
      </c>
      <c r="G18" s="38">
        <f t="shared" si="7"/>
        <v>0</v>
      </c>
      <c r="H18" s="39">
        <f t="shared" si="8"/>
        <v>0</v>
      </c>
    </row>
    <row r="19" spans="2:8" x14ac:dyDescent="0.25">
      <c r="B19" s="37">
        <f>Datos!B19</f>
        <v>0</v>
      </c>
      <c r="C19" s="38">
        <f>Datos!L19</f>
        <v>0</v>
      </c>
      <c r="D19" s="38">
        <f t="shared" si="5"/>
        <v>0</v>
      </c>
      <c r="E19" s="38">
        <f t="shared" si="6"/>
        <v>0</v>
      </c>
      <c r="F19" s="38">
        <f t="shared" si="2"/>
        <v>0</v>
      </c>
      <c r="G19" s="38">
        <f t="shared" si="7"/>
        <v>0</v>
      </c>
      <c r="H19" s="39">
        <f t="shared" si="8"/>
        <v>0</v>
      </c>
    </row>
    <row r="20" spans="2:8" x14ac:dyDescent="0.25">
      <c r="B20" s="37">
        <f>Datos!B20</f>
        <v>0</v>
      </c>
      <c r="C20" s="38">
        <f>Datos!L20</f>
        <v>0</v>
      </c>
      <c r="D20" s="38">
        <f t="shared" si="5"/>
        <v>0</v>
      </c>
      <c r="E20" s="38">
        <f t="shared" si="6"/>
        <v>0</v>
      </c>
      <c r="F20" s="38">
        <f t="shared" si="2"/>
        <v>0</v>
      </c>
      <c r="G20" s="38">
        <f t="shared" si="7"/>
        <v>0</v>
      </c>
      <c r="H20" s="39">
        <f t="shared" si="8"/>
        <v>0</v>
      </c>
    </row>
    <row r="21" spans="2:8" x14ac:dyDescent="0.25">
      <c r="B21" s="37">
        <f>Datos!B21</f>
        <v>0</v>
      </c>
      <c r="C21" s="38">
        <f>Datos!L21</f>
        <v>0</v>
      </c>
      <c r="D21" s="38">
        <f t="shared" si="5"/>
        <v>0</v>
      </c>
      <c r="E21" s="38">
        <f t="shared" si="6"/>
        <v>0</v>
      </c>
      <c r="F21" s="38">
        <f t="shared" si="2"/>
        <v>0</v>
      </c>
      <c r="G21" s="38">
        <f t="shared" si="7"/>
        <v>0</v>
      </c>
      <c r="H21" s="39">
        <f t="shared" si="8"/>
        <v>0</v>
      </c>
    </row>
    <row r="22" spans="2:8" x14ac:dyDescent="0.25">
      <c r="B22" s="37">
        <f>Datos!B22</f>
        <v>0</v>
      </c>
      <c r="C22" s="38">
        <f>Datos!L22</f>
        <v>0</v>
      </c>
      <c r="D22" s="38">
        <f t="shared" si="5"/>
        <v>0</v>
      </c>
      <c r="E22" s="38">
        <f t="shared" si="6"/>
        <v>0</v>
      </c>
      <c r="F22" s="38">
        <f t="shared" si="2"/>
        <v>0</v>
      </c>
      <c r="G22" s="38">
        <f t="shared" si="7"/>
        <v>0</v>
      </c>
      <c r="H22" s="39">
        <f t="shared" si="8"/>
        <v>0</v>
      </c>
    </row>
    <row r="23" spans="2:8" x14ac:dyDescent="0.25">
      <c r="B23" s="37">
        <f>Datos!B23</f>
        <v>0</v>
      </c>
      <c r="C23" s="38">
        <f>Datos!L23</f>
        <v>0</v>
      </c>
      <c r="D23" s="38">
        <f t="shared" si="5"/>
        <v>0</v>
      </c>
      <c r="E23" s="38">
        <f t="shared" si="6"/>
        <v>0</v>
      </c>
      <c r="F23" s="38">
        <f t="shared" si="2"/>
        <v>0</v>
      </c>
      <c r="G23" s="38">
        <f t="shared" si="7"/>
        <v>0</v>
      </c>
      <c r="H23" s="39">
        <f t="shared" si="8"/>
        <v>0</v>
      </c>
    </row>
    <row r="24" spans="2:8" x14ac:dyDescent="0.25">
      <c r="B24" s="37">
        <f>Datos!B24</f>
        <v>0</v>
      </c>
      <c r="C24" s="38">
        <f>Datos!L24</f>
        <v>0</v>
      </c>
      <c r="D24" s="38">
        <f t="shared" si="5"/>
        <v>0</v>
      </c>
      <c r="E24" s="38">
        <f t="shared" si="6"/>
        <v>0</v>
      </c>
      <c r="F24" s="38">
        <f t="shared" si="2"/>
        <v>0</v>
      </c>
      <c r="G24" s="38">
        <f t="shared" si="7"/>
        <v>0</v>
      </c>
      <c r="H24" s="39">
        <f t="shared" si="8"/>
        <v>0</v>
      </c>
    </row>
    <row r="25" spans="2:8" x14ac:dyDescent="0.25">
      <c r="B25" s="37">
        <f>Datos!B25</f>
        <v>0</v>
      </c>
      <c r="C25" s="38">
        <f>Datos!L25</f>
        <v>0</v>
      </c>
      <c r="D25" s="38">
        <f t="shared" si="5"/>
        <v>0</v>
      </c>
      <c r="E25" s="38">
        <f t="shared" si="6"/>
        <v>0</v>
      </c>
      <c r="F25" s="38">
        <f t="shared" si="2"/>
        <v>0</v>
      </c>
      <c r="G25" s="38">
        <f t="shared" si="7"/>
        <v>0</v>
      </c>
      <c r="H25" s="39">
        <f t="shared" si="8"/>
        <v>0</v>
      </c>
    </row>
    <row r="26" spans="2:8" x14ac:dyDescent="0.25">
      <c r="B26" s="37">
        <f>Datos!B26</f>
        <v>0</v>
      </c>
      <c r="C26" s="38">
        <f>Datos!L26</f>
        <v>0</v>
      </c>
      <c r="D26" s="38">
        <f t="shared" si="5"/>
        <v>0</v>
      </c>
      <c r="E26" s="38">
        <f t="shared" si="6"/>
        <v>0</v>
      </c>
      <c r="F26" s="38">
        <f t="shared" si="2"/>
        <v>0</v>
      </c>
      <c r="G26" s="38">
        <f t="shared" si="7"/>
        <v>0</v>
      </c>
      <c r="H26" s="39">
        <f t="shared" si="8"/>
        <v>0</v>
      </c>
    </row>
  </sheetData>
  <hyperlinks>
    <hyperlink ref="B3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Datos!M6</f>
        <v>440</v>
      </c>
      <c r="D6" s="38">
        <f>C6*0.0625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Datos!M7</f>
        <v>515</v>
      </c>
      <c r="D7" s="38">
        <f t="shared" ref="D7:D15" si="0">C7*0.0625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Datos!M8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Datos!M9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Datos!M10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Datos!M11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Datos!M12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Datos!M13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Datos!M14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Datos!M15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Datos!M16</f>
        <v>0</v>
      </c>
      <c r="D16" s="38">
        <f t="shared" ref="D16:D26" si="5">C16*0.0625</f>
        <v>0</v>
      </c>
      <c r="E16" s="38">
        <f t="shared" ref="E16:E26" si="6">C16-D16</f>
        <v>0</v>
      </c>
      <c r="F16" s="38">
        <f t="shared" si="2"/>
        <v>0</v>
      </c>
      <c r="G16" s="38">
        <f t="shared" ref="G16:G26" si="7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8">E16-F16-G16</f>
        <v>0</v>
      </c>
    </row>
    <row r="17" spans="2:8" x14ac:dyDescent="0.25">
      <c r="B17" s="37">
        <f>Datos!B17</f>
        <v>0</v>
      </c>
      <c r="C17" s="38">
        <f>Datos!M17</f>
        <v>0</v>
      </c>
      <c r="D17" s="38">
        <f t="shared" si="5"/>
        <v>0</v>
      </c>
      <c r="E17" s="38">
        <f t="shared" si="6"/>
        <v>0</v>
      </c>
      <c r="F17" s="38">
        <f t="shared" si="2"/>
        <v>0</v>
      </c>
      <c r="G17" s="38">
        <f t="shared" si="7"/>
        <v>0</v>
      </c>
      <c r="H17" s="39">
        <f t="shared" si="8"/>
        <v>0</v>
      </c>
    </row>
    <row r="18" spans="2:8" x14ac:dyDescent="0.25">
      <c r="B18" s="37">
        <f>Datos!B18</f>
        <v>0</v>
      </c>
      <c r="C18" s="38">
        <f>Datos!M18</f>
        <v>0</v>
      </c>
      <c r="D18" s="38">
        <f t="shared" si="5"/>
        <v>0</v>
      </c>
      <c r="E18" s="38">
        <f t="shared" si="6"/>
        <v>0</v>
      </c>
      <c r="F18" s="38">
        <f t="shared" si="2"/>
        <v>0</v>
      </c>
      <c r="G18" s="38">
        <f t="shared" si="7"/>
        <v>0</v>
      </c>
      <c r="H18" s="39">
        <f t="shared" si="8"/>
        <v>0</v>
      </c>
    </row>
    <row r="19" spans="2:8" x14ac:dyDescent="0.25">
      <c r="B19" s="37">
        <f>Datos!B19</f>
        <v>0</v>
      </c>
      <c r="C19" s="38">
        <f>Datos!M19</f>
        <v>0</v>
      </c>
      <c r="D19" s="38">
        <f t="shared" si="5"/>
        <v>0</v>
      </c>
      <c r="E19" s="38">
        <f t="shared" si="6"/>
        <v>0</v>
      </c>
      <c r="F19" s="38">
        <f t="shared" si="2"/>
        <v>0</v>
      </c>
      <c r="G19" s="38">
        <f t="shared" si="7"/>
        <v>0</v>
      </c>
      <c r="H19" s="39">
        <f t="shared" si="8"/>
        <v>0</v>
      </c>
    </row>
    <row r="20" spans="2:8" x14ac:dyDescent="0.25">
      <c r="B20" s="37">
        <f>Datos!B20</f>
        <v>0</v>
      </c>
      <c r="C20" s="38">
        <f>Datos!M20</f>
        <v>0</v>
      </c>
      <c r="D20" s="38">
        <f t="shared" si="5"/>
        <v>0</v>
      </c>
      <c r="E20" s="38">
        <f t="shared" si="6"/>
        <v>0</v>
      </c>
      <c r="F20" s="38">
        <f t="shared" si="2"/>
        <v>0</v>
      </c>
      <c r="G20" s="38">
        <f t="shared" si="7"/>
        <v>0</v>
      </c>
      <c r="H20" s="39">
        <f t="shared" si="8"/>
        <v>0</v>
      </c>
    </row>
    <row r="21" spans="2:8" x14ac:dyDescent="0.25">
      <c r="B21" s="37">
        <f>Datos!B21</f>
        <v>0</v>
      </c>
      <c r="C21" s="38">
        <f>Datos!M21</f>
        <v>0</v>
      </c>
      <c r="D21" s="38">
        <f t="shared" si="5"/>
        <v>0</v>
      </c>
      <c r="E21" s="38">
        <f t="shared" si="6"/>
        <v>0</v>
      </c>
      <c r="F21" s="38">
        <f t="shared" si="2"/>
        <v>0</v>
      </c>
      <c r="G21" s="38">
        <f t="shared" si="7"/>
        <v>0</v>
      </c>
      <c r="H21" s="39">
        <f t="shared" si="8"/>
        <v>0</v>
      </c>
    </row>
    <row r="22" spans="2:8" x14ac:dyDescent="0.25">
      <c r="B22" s="37">
        <f>Datos!B22</f>
        <v>0</v>
      </c>
      <c r="C22" s="38">
        <f>Datos!M22</f>
        <v>0</v>
      </c>
      <c r="D22" s="38">
        <f t="shared" si="5"/>
        <v>0</v>
      </c>
      <c r="E22" s="38">
        <f t="shared" si="6"/>
        <v>0</v>
      </c>
      <c r="F22" s="38">
        <f t="shared" si="2"/>
        <v>0</v>
      </c>
      <c r="G22" s="38">
        <f t="shared" si="7"/>
        <v>0</v>
      </c>
      <c r="H22" s="39">
        <f t="shared" si="8"/>
        <v>0</v>
      </c>
    </row>
    <row r="23" spans="2:8" x14ac:dyDescent="0.25">
      <c r="B23" s="37">
        <f>Datos!B23</f>
        <v>0</v>
      </c>
      <c r="C23" s="38">
        <f>Datos!M23</f>
        <v>0</v>
      </c>
      <c r="D23" s="38">
        <f t="shared" si="5"/>
        <v>0</v>
      </c>
      <c r="E23" s="38">
        <f t="shared" si="6"/>
        <v>0</v>
      </c>
      <c r="F23" s="38">
        <f t="shared" si="2"/>
        <v>0</v>
      </c>
      <c r="G23" s="38">
        <f t="shared" si="7"/>
        <v>0</v>
      </c>
      <c r="H23" s="39">
        <f t="shared" si="8"/>
        <v>0</v>
      </c>
    </row>
    <row r="24" spans="2:8" x14ac:dyDescent="0.25">
      <c r="B24" s="37">
        <f>Datos!B24</f>
        <v>0</v>
      </c>
      <c r="C24" s="38">
        <f>Datos!M24</f>
        <v>0</v>
      </c>
      <c r="D24" s="38">
        <f t="shared" si="5"/>
        <v>0</v>
      </c>
      <c r="E24" s="38">
        <f t="shared" si="6"/>
        <v>0</v>
      </c>
      <c r="F24" s="38">
        <f t="shared" si="2"/>
        <v>0</v>
      </c>
      <c r="G24" s="38">
        <f t="shared" si="7"/>
        <v>0</v>
      </c>
      <c r="H24" s="39">
        <f t="shared" si="8"/>
        <v>0</v>
      </c>
    </row>
    <row r="25" spans="2:8" x14ac:dyDescent="0.25">
      <c r="B25" s="37">
        <f>Datos!B25</f>
        <v>0</v>
      </c>
      <c r="C25" s="38">
        <f>Datos!M25</f>
        <v>0</v>
      </c>
      <c r="D25" s="38">
        <f t="shared" si="5"/>
        <v>0</v>
      </c>
      <c r="E25" s="38">
        <f t="shared" si="6"/>
        <v>0</v>
      </c>
      <c r="F25" s="38">
        <f t="shared" si="2"/>
        <v>0</v>
      </c>
      <c r="G25" s="38">
        <f t="shared" si="7"/>
        <v>0</v>
      </c>
      <c r="H25" s="39">
        <f t="shared" si="8"/>
        <v>0</v>
      </c>
    </row>
    <row r="26" spans="2:8" x14ac:dyDescent="0.25">
      <c r="B26" s="37">
        <f>Datos!B26</f>
        <v>0</v>
      </c>
      <c r="C26" s="38">
        <f>Datos!M26</f>
        <v>0</v>
      </c>
      <c r="D26" s="38">
        <f t="shared" si="5"/>
        <v>0</v>
      </c>
      <c r="E26" s="38">
        <f t="shared" si="6"/>
        <v>0</v>
      </c>
      <c r="F26" s="38">
        <f t="shared" si="2"/>
        <v>0</v>
      </c>
      <c r="G26" s="38">
        <f t="shared" si="7"/>
        <v>0</v>
      </c>
      <c r="H26" s="39">
        <f t="shared" si="8"/>
        <v>0</v>
      </c>
    </row>
  </sheetData>
  <hyperlinks>
    <hyperlink ref="B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Datos!N6</f>
        <v>440</v>
      </c>
      <c r="D6" s="38">
        <f>C6*0.0625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Datos!N7</f>
        <v>515</v>
      </c>
      <c r="D7" s="38">
        <f t="shared" ref="D7:D15" si="0">C7*0.0625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Datos!N8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Datos!N9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Datos!N10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Datos!N11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Datos!N12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Datos!N13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Datos!N14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Datos!N15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Datos!N16</f>
        <v>0</v>
      </c>
      <c r="D16" s="38">
        <f t="shared" ref="D16:D26" si="5">C16*0.0625</f>
        <v>0</v>
      </c>
      <c r="E16" s="38">
        <f t="shared" ref="E16:E26" si="6">C16-D16</f>
        <v>0</v>
      </c>
      <c r="F16" s="38">
        <f t="shared" si="2"/>
        <v>0</v>
      </c>
      <c r="G16" s="38">
        <f t="shared" ref="G16:G26" si="7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8">E16-F16-G16</f>
        <v>0</v>
      </c>
    </row>
    <row r="17" spans="2:8" x14ac:dyDescent="0.25">
      <c r="B17" s="37">
        <f>Datos!B17</f>
        <v>0</v>
      </c>
      <c r="C17" s="38">
        <f>Datos!N17</f>
        <v>0</v>
      </c>
      <c r="D17" s="38">
        <f t="shared" si="5"/>
        <v>0</v>
      </c>
      <c r="E17" s="38">
        <f t="shared" si="6"/>
        <v>0</v>
      </c>
      <c r="F17" s="38">
        <f t="shared" si="2"/>
        <v>0</v>
      </c>
      <c r="G17" s="38">
        <f t="shared" si="7"/>
        <v>0</v>
      </c>
      <c r="H17" s="39">
        <f t="shared" si="8"/>
        <v>0</v>
      </c>
    </row>
    <row r="18" spans="2:8" x14ac:dyDescent="0.25">
      <c r="B18" s="37">
        <f>Datos!B18</f>
        <v>0</v>
      </c>
      <c r="C18" s="38">
        <f>Datos!N18</f>
        <v>0</v>
      </c>
      <c r="D18" s="38">
        <f t="shared" si="5"/>
        <v>0</v>
      </c>
      <c r="E18" s="38">
        <f t="shared" si="6"/>
        <v>0</v>
      </c>
      <c r="F18" s="38">
        <f t="shared" si="2"/>
        <v>0</v>
      </c>
      <c r="G18" s="38">
        <f t="shared" si="7"/>
        <v>0</v>
      </c>
      <c r="H18" s="39">
        <f t="shared" si="8"/>
        <v>0</v>
      </c>
    </row>
    <row r="19" spans="2:8" x14ac:dyDescent="0.25">
      <c r="B19" s="37">
        <f>Datos!B19</f>
        <v>0</v>
      </c>
      <c r="C19" s="38">
        <f>Datos!N19</f>
        <v>0</v>
      </c>
      <c r="D19" s="38">
        <f t="shared" si="5"/>
        <v>0</v>
      </c>
      <c r="E19" s="38">
        <f t="shared" si="6"/>
        <v>0</v>
      </c>
      <c r="F19" s="38">
        <f t="shared" si="2"/>
        <v>0</v>
      </c>
      <c r="G19" s="38">
        <f t="shared" si="7"/>
        <v>0</v>
      </c>
      <c r="H19" s="39">
        <f t="shared" si="8"/>
        <v>0</v>
      </c>
    </row>
    <row r="20" spans="2:8" x14ac:dyDescent="0.25">
      <c r="B20" s="37">
        <f>Datos!B20</f>
        <v>0</v>
      </c>
      <c r="C20" s="38">
        <f>Datos!N20</f>
        <v>0</v>
      </c>
      <c r="D20" s="38">
        <f t="shared" si="5"/>
        <v>0</v>
      </c>
      <c r="E20" s="38">
        <f t="shared" si="6"/>
        <v>0</v>
      </c>
      <c r="F20" s="38">
        <f t="shared" si="2"/>
        <v>0</v>
      </c>
      <c r="G20" s="38">
        <f t="shared" si="7"/>
        <v>0</v>
      </c>
      <c r="H20" s="39">
        <f t="shared" si="8"/>
        <v>0</v>
      </c>
    </row>
    <row r="21" spans="2:8" x14ac:dyDescent="0.25">
      <c r="B21" s="37">
        <f>Datos!B21</f>
        <v>0</v>
      </c>
      <c r="C21" s="38">
        <f>Datos!N21</f>
        <v>0</v>
      </c>
      <c r="D21" s="38">
        <f t="shared" si="5"/>
        <v>0</v>
      </c>
      <c r="E21" s="38">
        <f t="shared" si="6"/>
        <v>0</v>
      </c>
      <c r="F21" s="38">
        <f t="shared" si="2"/>
        <v>0</v>
      </c>
      <c r="G21" s="38">
        <f t="shared" si="7"/>
        <v>0</v>
      </c>
      <c r="H21" s="39">
        <f t="shared" si="8"/>
        <v>0</v>
      </c>
    </row>
    <row r="22" spans="2:8" x14ac:dyDescent="0.25">
      <c r="B22" s="37">
        <f>Datos!B22</f>
        <v>0</v>
      </c>
      <c r="C22" s="38">
        <f>Datos!N22</f>
        <v>0</v>
      </c>
      <c r="D22" s="38">
        <f t="shared" si="5"/>
        <v>0</v>
      </c>
      <c r="E22" s="38">
        <f t="shared" si="6"/>
        <v>0</v>
      </c>
      <c r="F22" s="38">
        <f t="shared" si="2"/>
        <v>0</v>
      </c>
      <c r="G22" s="38">
        <f t="shared" si="7"/>
        <v>0</v>
      </c>
      <c r="H22" s="39">
        <f t="shared" si="8"/>
        <v>0</v>
      </c>
    </row>
    <row r="23" spans="2:8" x14ac:dyDescent="0.25">
      <c r="B23" s="37">
        <f>Datos!B23</f>
        <v>0</v>
      </c>
      <c r="C23" s="38">
        <f>Datos!N23</f>
        <v>0</v>
      </c>
      <c r="D23" s="38">
        <f t="shared" si="5"/>
        <v>0</v>
      </c>
      <c r="E23" s="38">
        <f t="shared" si="6"/>
        <v>0</v>
      </c>
      <c r="F23" s="38">
        <f t="shared" si="2"/>
        <v>0</v>
      </c>
      <c r="G23" s="38">
        <f t="shared" si="7"/>
        <v>0</v>
      </c>
      <c r="H23" s="39">
        <f t="shared" si="8"/>
        <v>0</v>
      </c>
    </row>
    <row r="24" spans="2:8" x14ac:dyDescent="0.25">
      <c r="B24" s="37">
        <f>Datos!B24</f>
        <v>0</v>
      </c>
      <c r="C24" s="38">
        <f>Datos!N24</f>
        <v>0</v>
      </c>
      <c r="D24" s="38">
        <f t="shared" si="5"/>
        <v>0</v>
      </c>
      <c r="E24" s="38">
        <f t="shared" si="6"/>
        <v>0</v>
      </c>
      <c r="F24" s="38">
        <f t="shared" si="2"/>
        <v>0</v>
      </c>
      <c r="G24" s="38">
        <f t="shared" si="7"/>
        <v>0</v>
      </c>
      <c r="H24" s="39">
        <f t="shared" si="8"/>
        <v>0</v>
      </c>
    </row>
    <row r="25" spans="2:8" x14ac:dyDescent="0.25">
      <c r="B25" s="37">
        <f>Datos!B25</f>
        <v>0</v>
      </c>
      <c r="C25" s="38">
        <f>Datos!N25</f>
        <v>0</v>
      </c>
      <c r="D25" s="38">
        <f t="shared" si="5"/>
        <v>0</v>
      </c>
      <c r="E25" s="38">
        <f t="shared" si="6"/>
        <v>0</v>
      </c>
      <c r="F25" s="38">
        <f t="shared" si="2"/>
        <v>0</v>
      </c>
      <c r="G25" s="38">
        <f t="shared" si="7"/>
        <v>0</v>
      </c>
      <c r="H25" s="39">
        <f t="shared" si="8"/>
        <v>0</v>
      </c>
    </row>
    <row r="26" spans="2:8" x14ac:dyDescent="0.25">
      <c r="B26" s="37">
        <f>Datos!B26</f>
        <v>0</v>
      </c>
      <c r="C26" s="38">
        <f>Datos!N26</f>
        <v>0</v>
      </c>
      <c r="D26" s="38">
        <f t="shared" si="5"/>
        <v>0</v>
      </c>
      <c r="E26" s="38">
        <f t="shared" si="6"/>
        <v>0</v>
      </c>
      <c r="F26" s="38">
        <f t="shared" si="2"/>
        <v>0</v>
      </c>
      <c r="G26" s="38">
        <f t="shared" si="7"/>
        <v>0</v>
      </c>
      <c r="H26" s="39">
        <f t="shared" si="8"/>
        <v>0</v>
      </c>
    </row>
  </sheetData>
  <hyperlinks>
    <hyperlink ref="B3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Datos!O6+Datos!P6</f>
        <v>640</v>
      </c>
      <c r="D6" s="38">
        <f>C6*0.0625</f>
        <v>40</v>
      </c>
      <c r="E6" s="38">
        <f>C6-D6</f>
        <v>600</v>
      </c>
      <c r="F6" s="38">
        <f>IF(C6&gt;1000,30,C6*0.03)</f>
        <v>19.2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28.72</v>
      </c>
      <c r="H6" s="39">
        <f>E6-F6-G6</f>
        <v>552.07999999999993</v>
      </c>
    </row>
    <row r="7" spans="1:8" x14ac:dyDescent="0.25">
      <c r="B7" s="37">
        <f>Datos!B7</f>
        <v>0</v>
      </c>
      <c r="C7" s="38">
        <f>Datos!O7+Datos!P7</f>
        <v>715</v>
      </c>
      <c r="D7" s="38">
        <f t="shared" ref="D7:D15" si="0">C7*0.0625</f>
        <v>44.6875</v>
      </c>
      <c r="E7" s="38">
        <f t="shared" ref="E7:E15" si="1">C7-D7</f>
        <v>670.3125</v>
      </c>
      <c r="F7" s="38">
        <f>IF(C7&gt;1000,30,C7*0.03)</f>
        <v>21.45</v>
      </c>
      <c r="G7" s="38">
        <f t="shared" ref="G7:G15" si="2">IF(E7&lt;=487.6,0,IF(AND(E7&gt;=487.61,E7&lt;=642.85),(((E7-487.6)*0.1)+17.48),IF(AND(E7&gt;=642.86,E7&lt;=915.81),(((E7-642.85)*0.1)+32.7),IF(AND(E7&gt;=915.82,E7&lt;=2058.67),(((E7-915.81)*0.2)+60),IF(E7&gt;2058.68,(((E7-2058.67)*0.3)+288.57),0)))))</f>
        <v>35.446249999999999</v>
      </c>
      <c r="H7" s="39">
        <f t="shared" ref="H7:H15" si="3">E7-F7-G7</f>
        <v>613.41624999999999</v>
      </c>
    </row>
    <row r="8" spans="1:8" x14ac:dyDescent="0.25">
      <c r="B8" s="37">
        <f>Datos!B8</f>
        <v>0</v>
      </c>
      <c r="C8" s="38">
        <f>Datos!O8+Datos!P8</f>
        <v>200</v>
      </c>
      <c r="D8" s="38">
        <f t="shared" si="0"/>
        <v>12.5</v>
      </c>
      <c r="E8" s="38">
        <f t="shared" si="1"/>
        <v>187.5</v>
      </c>
      <c r="F8" s="38">
        <f t="shared" ref="F8:F26" si="4">IF(C8&gt;1000,30,C8*0.03)</f>
        <v>6</v>
      </c>
      <c r="G8" s="38">
        <f t="shared" si="2"/>
        <v>0</v>
      </c>
      <c r="H8" s="39">
        <f t="shared" si="3"/>
        <v>181.5</v>
      </c>
    </row>
    <row r="9" spans="1:8" x14ac:dyDescent="0.25">
      <c r="B9" s="37">
        <f>Datos!B9</f>
        <v>0</v>
      </c>
      <c r="C9" s="38">
        <f>Datos!O9+Datos!P9</f>
        <v>0</v>
      </c>
      <c r="D9" s="38">
        <f t="shared" si="0"/>
        <v>0</v>
      </c>
      <c r="E9" s="38">
        <f t="shared" si="1"/>
        <v>0</v>
      </c>
      <c r="F9" s="38">
        <f t="shared" si="4"/>
        <v>0</v>
      </c>
      <c r="G9" s="38">
        <f t="shared" si="2"/>
        <v>0</v>
      </c>
      <c r="H9" s="39">
        <f t="shared" si="3"/>
        <v>0</v>
      </c>
    </row>
    <row r="10" spans="1:8" x14ac:dyDescent="0.25">
      <c r="B10" s="37">
        <f>Datos!B10</f>
        <v>0</v>
      </c>
      <c r="C10" s="38">
        <f>Datos!O10+Datos!P10</f>
        <v>0</v>
      </c>
      <c r="D10" s="38">
        <f t="shared" si="0"/>
        <v>0</v>
      </c>
      <c r="E10" s="38">
        <f t="shared" si="1"/>
        <v>0</v>
      </c>
      <c r="F10" s="38">
        <f t="shared" si="4"/>
        <v>0</v>
      </c>
      <c r="G10" s="38">
        <f t="shared" si="2"/>
        <v>0</v>
      </c>
      <c r="H10" s="39">
        <f t="shared" si="3"/>
        <v>0</v>
      </c>
    </row>
    <row r="11" spans="1:8" x14ac:dyDescent="0.25">
      <c r="B11" s="37">
        <f>Datos!B11</f>
        <v>0</v>
      </c>
      <c r="C11" s="38">
        <f>Datos!O11+Datos!P11</f>
        <v>0</v>
      </c>
      <c r="D11" s="38">
        <f t="shared" si="0"/>
        <v>0</v>
      </c>
      <c r="E11" s="38">
        <f t="shared" si="1"/>
        <v>0</v>
      </c>
      <c r="F11" s="38">
        <f t="shared" si="4"/>
        <v>0</v>
      </c>
      <c r="G11" s="38">
        <f t="shared" si="2"/>
        <v>0</v>
      </c>
      <c r="H11" s="39">
        <f t="shared" si="3"/>
        <v>0</v>
      </c>
    </row>
    <row r="12" spans="1:8" x14ac:dyDescent="0.25">
      <c r="B12" s="37">
        <f>Datos!B12</f>
        <v>0</v>
      </c>
      <c r="C12" s="38">
        <f>Datos!O12+Datos!P12</f>
        <v>0</v>
      </c>
      <c r="D12" s="38">
        <f t="shared" si="0"/>
        <v>0</v>
      </c>
      <c r="E12" s="38">
        <f t="shared" si="1"/>
        <v>0</v>
      </c>
      <c r="F12" s="38">
        <f t="shared" si="4"/>
        <v>0</v>
      </c>
      <c r="G12" s="38">
        <f t="shared" si="2"/>
        <v>0</v>
      </c>
      <c r="H12" s="39">
        <f t="shared" si="3"/>
        <v>0</v>
      </c>
    </row>
    <row r="13" spans="1:8" x14ac:dyDescent="0.25">
      <c r="B13" s="37">
        <f>Datos!B13</f>
        <v>0</v>
      </c>
      <c r="C13" s="38">
        <f>Datos!O13+Datos!P13</f>
        <v>0</v>
      </c>
      <c r="D13" s="38">
        <f t="shared" si="0"/>
        <v>0</v>
      </c>
      <c r="E13" s="38">
        <f t="shared" si="1"/>
        <v>0</v>
      </c>
      <c r="F13" s="38">
        <f t="shared" si="4"/>
        <v>0</v>
      </c>
      <c r="G13" s="38">
        <f t="shared" si="2"/>
        <v>0</v>
      </c>
      <c r="H13" s="39">
        <f t="shared" si="3"/>
        <v>0</v>
      </c>
    </row>
    <row r="14" spans="1:8" x14ac:dyDescent="0.25">
      <c r="B14" s="37">
        <f>Datos!B14</f>
        <v>0</v>
      </c>
      <c r="C14" s="38">
        <f>Datos!O14+Datos!P14</f>
        <v>0</v>
      </c>
      <c r="D14" s="38">
        <f t="shared" si="0"/>
        <v>0</v>
      </c>
      <c r="E14" s="38">
        <f t="shared" si="1"/>
        <v>0</v>
      </c>
      <c r="F14" s="38">
        <f t="shared" si="4"/>
        <v>0</v>
      </c>
      <c r="G14" s="38">
        <f t="shared" si="2"/>
        <v>0</v>
      </c>
      <c r="H14" s="39">
        <f t="shared" si="3"/>
        <v>0</v>
      </c>
    </row>
    <row r="15" spans="1:8" x14ac:dyDescent="0.25">
      <c r="B15" s="37">
        <f>Datos!B15</f>
        <v>0</v>
      </c>
      <c r="C15" s="38">
        <f>Datos!O15+Datos!P15</f>
        <v>0</v>
      </c>
      <c r="D15" s="38">
        <f t="shared" si="0"/>
        <v>0</v>
      </c>
      <c r="E15" s="38">
        <f t="shared" si="1"/>
        <v>0</v>
      </c>
      <c r="F15" s="38">
        <f t="shared" si="4"/>
        <v>0</v>
      </c>
      <c r="G15" s="38">
        <f t="shared" si="2"/>
        <v>0</v>
      </c>
      <c r="H15" s="39">
        <f t="shared" si="3"/>
        <v>0</v>
      </c>
    </row>
    <row r="16" spans="1:8" x14ac:dyDescent="0.25">
      <c r="B16" s="37">
        <f>Datos!B16</f>
        <v>0</v>
      </c>
      <c r="C16" s="38">
        <f>Datos!O16+Datos!P16</f>
        <v>0</v>
      </c>
      <c r="D16" s="38">
        <f t="shared" ref="D16:D26" si="5">C16*0.0625</f>
        <v>0</v>
      </c>
      <c r="E16" s="38">
        <f t="shared" ref="E16:E26" si="6">C16-D16</f>
        <v>0</v>
      </c>
      <c r="F16" s="38">
        <f t="shared" si="4"/>
        <v>0</v>
      </c>
      <c r="G16" s="38">
        <f t="shared" ref="G16:G26" si="7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8">E16-F16-G16</f>
        <v>0</v>
      </c>
    </row>
    <row r="17" spans="2:8" x14ac:dyDescent="0.25">
      <c r="B17" s="37">
        <f>Datos!B17</f>
        <v>0</v>
      </c>
      <c r="C17" s="38">
        <f>Datos!O17+Datos!P17</f>
        <v>0</v>
      </c>
      <c r="D17" s="38">
        <f t="shared" si="5"/>
        <v>0</v>
      </c>
      <c r="E17" s="38">
        <f t="shared" si="6"/>
        <v>0</v>
      </c>
      <c r="F17" s="38">
        <f t="shared" si="4"/>
        <v>0</v>
      </c>
      <c r="G17" s="38">
        <f t="shared" si="7"/>
        <v>0</v>
      </c>
      <c r="H17" s="39">
        <f t="shared" si="8"/>
        <v>0</v>
      </c>
    </row>
    <row r="18" spans="2:8" x14ac:dyDescent="0.25">
      <c r="B18" s="37">
        <f>Datos!B18</f>
        <v>0</v>
      </c>
      <c r="C18" s="38">
        <f>Datos!O18+Datos!P18</f>
        <v>0</v>
      </c>
      <c r="D18" s="38">
        <f t="shared" si="5"/>
        <v>0</v>
      </c>
      <c r="E18" s="38">
        <f t="shared" si="6"/>
        <v>0</v>
      </c>
      <c r="F18" s="38">
        <f t="shared" si="4"/>
        <v>0</v>
      </c>
      <c r="G18" s="38">
        <f t="shared" si="7"/>
        <v>0</v>
      </c>
      <c r="H18" s="39">
        <f t="shared" si="8"/>
        <v>0</v>
      </c>
    </row>
    <row r="19" spans="2:8" x14ac:dyDescent="0.25">
      <c r="B19" s="37">
        <f>Datos!B19</f>
        <v>0</v>
      </c>
      <c r="C19" s="38">
        <f>Datos!O19+Datos!P19</f>
        <v>0</v>
      </c>
      <c r="D19" s="38">
        <f t="shared" si="5"/>
        <v>0</v>
      </c>
      <c r="E19" s="38">
        <f t="shared" si="6"/>
        <v>0</v>
      </c>
      <c r="F19" s="38">
        <f t="shared" si="4"/>
        <v>0</v>
      </c>
      <c r="G19" s="38">
        <f t="shared" si="7"/>
        <v>0</v>
      </c>
      <c r="H19" s="39">
        <f t="shared" si="8"/>
        <v>0</v>
      </c>
    </row>
    <row r="20" spans="2:8" x14ac:dyDescent="0.25">
      <c r="B20" s="37">
        <f>Datos!B20</f>
        <v>0</v>
      </c>
      <c r="C20" s="38">
        <f>Datos!O20+Datos!P20</f>
        <v>0</v>
      </c>
      <c r="D20" s="38">
        <f t="shared" si="5"/>
        <v>0</v>
      </c>
      <c r="E20" s="38">
        <f t="shared" si="6"/>
        <v>0</v>
      </c>
      <c r="F20" s="38">
        <f t="shared" si="4"/>
        <v>0</v>
      </c>
      <c r="G20" s="38">
        <f t="shared" si="7"/>
        <v>0</v>
      </c>
      <c r="H20" s="39">
        <f t="shared" si="8"/>
        <v>0</v>
      </c>
    </row>
    <row r="21" spans="2:8" x14ac:dyDescent="0.25">
      <c r="B21" s="37">
        <f>Datos!B21</f>
        <v>0</v>
      </c>
      <c r="C21" s="38">
        <f>Datos!O21+Datos!P21</f>
        <v>0</v>
      </c>
      <c r="D21" s="38">
        <f t="shared" si="5"/>
        <v>0</v>
      </c>
      <c r="E21" s="38">
        <f t="shared" si="6"/>
        <v>0</v>
      </c>
      <c r="F21" s="38">
        <f t="shared" si="4"/>
        <v>0</v>
      </c>
      <c r="G21" s="38">
        <f t="shared" si="7"/>
        <v>0</v>
      </c>
      <c r="H21" s="39">
        <f t="shared" si="8"/>
        <v>0</v>
      </c>
    </row>
    <row r="22" spans="2:8" x14ac:dyDescent="0.25">
      <c r="B22" s="37">
        <f>Datos!B22</f>
        <v>0</v>
      </c>
      <c r="C22" s="38">
        <f>Datos!O22+Datos!P22</f>
        <v>0</v>
      </c>
      <c r="D22" s="38">
        <f t="shared" si="5"/>
        <v>0</v>
      </c>
      <c r="E22" s="38">
        <f t="shared" si="6"/>
        <v>0</v>
      </c>
      <c r="F22" s="38">
        <f t="shared" si="4"/>
        <v>0</v>
      </c>
      <c r="G22" s="38">
        <f t="shared" si="7"/>
        <v>0</v>
      </c>
      <c r="H22" s="39">
        <f t="shared" si="8"/>
        <v>0</v>
      </c>
    </row>
    <row r="23" spans="2:8" x14ac:dyDescent="0.25">
      <c r="B23" s="37">
        <f>Datos!B23</f>
        <v>0</v>
      </c>
      <c r="C23" s="38">
        <f>Datos!O23+Datos!P23</f>
        <v>0</v>
      </c>
      <c r="D23" s="38">
        <f t="shared" si="5"/>
        <v>0</v>
      </c>
      <c r="E23" s="38">
        <f t="shared" si="6"/>
        <v>0</v>
      </c>
      <c r="F23" s="38">
        <f t="shared" si="4"/>
        <v>0</v>
      </c>
      <c r="G23" s="38">
        <f t="shared" si="7"/>
        <v>0</v>
      </c>
      <c r="H23" s="39">
        <f t="shared" si="8"/>
        <v>0</v>
      </c>
    </row>
    <row r="24" spans="2:8" x14ac:dyDescent="0.25">
      <c r="B24" s="37">
        <f>Datos!B24</f>
        <v>0</v>
      </c>
      <c r="C24" s="38">
        <f>Datos!O24+Datos!P24</f>
        <v>0</v>
      </c>
      <c r="D24" s="38">
        <f t="shared" si="5"/>
        <v>0</v>
      </c>
      <c r="E24" s="38">
        <f t="shared" si="6"/>
        <v>0</v>
      </c>
      <c r="F24" s="38">
        <f t="shared" si="4"/>
        <v>0</v>
      </c>
      <c r="G24" s="38">
        <f t="shared" si="7"/>
        <v>0</v>
      </c>
      <c r="H24" s="39">
        <f t="shared" si="8"/>
        <v>0</v>
      </c>
    </row>
    <row r="25" spans="2:8" x14ac:dyDescent="0.25">
      <c r="B25" s="37">
        <f>Datos!B25</f>
        <v>0</v>
      </c>
      <c r="C25" s="38">
        <f>Datos!O25+Datos!P25</f>
        <v>0</v>
      </c>
      <c r="D25" s="38">
        <f t="shared" si="5"/>
        <v>0</v>
      </c>
      <c r="E25" s="38">
        <f t="shared" si="6"/>
        <v>0</v>
      </c>
      <c r="F25" s="38">
        <f t="shared" si="4"/>
        <v>0</v>
      </c>
      <c r="G25" s="38">
        <f t="shared" si="7"/>
        <v>0</v>
      </c>
      <c r="H25" s="39">
        <f t="shared" si="8"/>
        <v>0</v>
      </c>
    </row>
    <row r="26" spans="2:8" x14ac:dyDescent="0.25">
      <c r="B26" s="37">
        <f>Datos!B26</f>
        <v>0</v>
      </c>
      <c r="C26" s="38">
        <f>Datos!O26+Datos!P26</f>
        <v>0</v>
      </c>
      <c r="D26" s="38">
        <f t="shared" si="5"/>
        <v>0</v>
      </c>
      <c r="E26" s="38">
        <f t="shared" si="6"/>
        <v>0</v>
      </c>
      <c r="F26" s="38">
        <f t="shared" si="4"/>
        <v>0</v>
      </c>
      <c r="G26" s="38">
        <f t="shared" si="7"/>
        <v>0</v>
      </c>
      <c r="H26" s="39">
        <f t="shared" si="8"/>
        <v>0</v>
      </c>
    </row>
  </sheetData>
  <hyperlinks>
    <hyperlink ref="B3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Datos!Q6</f>
        <v>440</v>
      </c>
      <c r="D6" s="38">
        <f>Datos!Q6*0.0625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Datos!Q7</f>
        <v>515</v>
      </c>
      <c r="D7" s="38">
        <f>Datos!Q7*0.0625</f>
        <v>32.1875</v>
      </c>
      <c r="E7" s="38">
        <f t="shared" ref="E7:E15" si="0">C7-D7</f>
        <v>482.8125</v>
      </c>
      <c r="F7" s="38">
        <f t="shared" ref="F7:F26" si="1">IF(C7&gt;1000,30,C7*0.03)</f>
        <v>15.45</v>
      </c>
      <c r="G7" s="38">
        <f t="shared" ref="G7:G15" si="2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3">E7-F7-G7</f>
        <v>467.36250000000001</v>
      </c>
    </row>
    <row r="8" spans="1:8" x14ac:dyDescent="0.25">
      <c r="B8" s="37">
        <f>Datos!B8</f>
        <v>0</v>
      </c>
      <c r="C8" s="38">
        <f>Datos!Q8</f>
        <v>0</v>
      </c>
      <c r="D8" s="38">
        <f>Datos!Q8*0.0625</f>
        <v>0</v>
      </c>
      <c r="E8" s="38">
        <f t="shared" si="0"/>
        <v>0</v>
      </c>
      <c r="F8" s="38">
        <f t="shared" si="1"/>
        <v>0</v>
      </c>
      <c r="G8" s="38">
        <f t="shared" si="2"/>
        <v>0</v>
      </c>
      <c r="H8" s="39">
        <f t="shared" si="3"/>
        <v>0</v>
      </c>
    </row>
    <row r="9" spans="1:8" x14ac:dyDescent="0.25">
      <c r="B9" s="37">
        <f>Datos!B9</f>
        <v>0</v>
      </c>
      <c r="C9" s="38">
        <f>Datos!Q9</f>
        <v>0</v>
      </c>
      <c r="D9" s="38">
        <f>Datos!Q9*0.0625</f>
        <v>0</v>
      </c>
      <c r="E9" s="38">
        <f t="shared" si="0"/>
        <v>0</v>
      </c>
      <c r="F9" s="38">
        <f t="shared" si="1"/>
        <v>0</v>
      </c>
      <c r="G9" s="38">
        <f t="shared" si="2"/>
        <v>0</v>
      </c>
      <c r="H9" s="39">
        <f t="shared" si="3"/>
        <v>0</v>
      </c>
    </row>
    <row r="10" spans="1:8" x14ac:dyDescent="0.25">
      <c r="B10" s="37">
        <f>Datos!B10</f>
        <v>0</v>
      </c>
      <c r="C10" s="38">
        <f>Datos!Q10</f>
        <v>0</v>
      </c>
      <c r="D10" s="38">
        <f>Datos!Q10*0.0625</f>
        <v>0</v>
      </c>
      <c r="E10" s="38">
        <f t="shared" si="0"/>
        <v>0</v>
      </c>
      <c r="F10" s="38">
        <f t="shared" si="1"/>
        <v>0</v>
      </c>
      <c r="G10" s="38">
        <f t="shared" si="2"/>
        <v>0</v>
      </c>
      <c r="H10" s="39">
        <f t="shared" si="3"/>
        <v>0</v>
      </c>
    </row>
    <row r="11" spans="1:8" x14ac:dyDescent="0.25">
      <c r="B11" s="37">
        <f>Datos!B11</f>
        <v>0</v>
      </c>
      <c r="C11" s="38">
        <f>Datos!Q11</f>
        <v>0</v>
      </c>
      <c r="D11" s="38">
        <f>Datos!Q11*0.0625</f>
        <v>0</v>
      </c>
      <c r="E11" s="38">
        <f t="shared" si="0"/>
        <v>0</v>
      </c>
      <c r="F11" s="38">
        <f t="shared" si="1"/>
        <v>0</v>
      </c>
      <c r="G11" s="38">
        <f t="shared" si="2"/>
        <v>0</v>
      </c>
      <c r="H11" s="39">
        <f t="shared" si="3"/>
        <v>0</v>
      </c>
    </row>
    <row r="12" spans="1:8" x14ac:dyDescent="0.25">
      <c r="B12" s="37">
        <f>Datos!B12</f>
        <v>0</v>
      </c>
      <c r="C12" s="38">
        <f>Datos!Q12</f>
        <v>0</v>
      </c>
      <c r="D12" s="38">
        <f>Datos!Q12*0.0625</f>
        <v>0</v>
      </c>
      <c r="E12" s="38">
        <f t="shared" si="0"/>
        <v>0</v>
      </c>
      <c r="F12" s="38">
        <f t="shared" si="1"/>
        <v>0</v>
      </c>
      <c r="G12" s="38">
        <f t="shared" si="2"/>
        <v>0</v>
      </c>
      <c r="H12" s="39">
        <f t="shared" si="3"/>
        <v>0</v>
      </c>
    </row>
    <row r="13" spans="1:8" x14ac:dyDescent="0.25">
      <c r="B13" s="37">
        <f>Datos!B13</f>
        <v>0</v>
      </c>
      <c r="C13" s="38">
        <f>Datos!Q13</f>
        <v>0</v>
      </c>
      <c r="D13" s="38">
        <f>Datos!Q13*0.0625</f>
        <v>0</v>
      </c>
      <c r="E13" s="38">
        <f t="shared" si="0"/>
        <v>0</v>
      </c>
      <c r="F13" s="38">
        <f t="shared" si="1"/>
        <v>0</v>
      </c>
      <c r="G13" s="38">
        <f t="shared" si="2"/>
        <v>0</v>
      </c>
      <c r="H13" s="39">
        <f t="shared" si="3"/>
        <v>0</v>
      </c>
    </row>
    <row r="14" spans="1:8" x14ac:dyDescent="0.25">
      <c r="B14" s="37">
        <f>Datos!B14</f>
        <v>0</v>
      </c>
      <c r="C14" s="38">
        <f>Datos!Q14</f>
        <v>0</v>
      </c>
      <c r="D14" s="38">
        <f>Datos!Q14*0.0625</f>
        <v>0</v>
      </c>
      <c r="E14" s="38">
        <f t="shared" si="0"/>
        <v>0</v>
      </c>
      <c r="F14" s="38">
        <f t="shared" si="1"/>
        <v>0</v>
      </c>
      <c r="G14" s="38">
        <f t="shared" si="2"/>
        <v>0</v>
      </c>
      <c r="H14" s="39">
        <f t="shared" si="3"/>
        <v>0</v>
      </c>
    </row>
    <row r="15" spans="1:8" x14ac:dyDescent="0.25">
      <c r="B15" s="37">
        <f>Datos!B15</f>
        <v>0</v>
      </c>
      <c r="C15" s="38">
        <f>Datos!Q15</f>
        <v>0</v>
      </c>
      <c r="D15" s="38">
        <f>Datos!Q15*0.0625</f>
        <v>0</v>
      </c>
      <c r="E15" s="38">
        <f t="shared" si="0"/>
        <v>0</v>
      </c>
      <c r="F15" s="38">
        <f t="shared" si="1"/>
        <v>0</v>
      </c>
      <c r="G15" s="38">
        <f t="shared" si="2"/>
        <v>0</v>
      </c>
      <c r="H15" s="39">
        <f t="shared" si="3"/>
        <v>0</v>
      </c>
    </row>
    <row r="16" spans="1:8" x14ac:dyDescent="0.25">
      <c r="B16" s="37">
        <f>Datos!B16</f>
        <v>0</v>
      </c>
      <c r="C16" s="38">
        <f>Datos!Q16</f>
        <v>0</v>
      </c>
      <c r="D16" s="38">
        <f>Datos!Q16*0.0625</f>
        <v>0</v>
      </c>
      <c r="E16" s="38">
        <f t="shared" ref="E16:E26" si="4">C16-D16</f>
        <v>0</v>
      </c>
      <c r="F16" s="38">
        <f t="shared" si="1"/>
        <v>0</v>
      </c>
      <c r="G16" s="38">
        <f t="shared" ref="G16:G26" si="5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6">E16-F16-G16</f>
        <v>0</v>
      </c>
    </row>
    <row r="17" spans="2:8" x14ac:dyDescent="0.25">
      <c r="B17" s="37">
        <f>Datos!B17</f>
        <v>0</v>
      </c>
      <c r="C17" s="38">
        <f>Datos!Q17</f>
        <v>0</v>
      </c>
      <c r="D17" s="38">
        <f>Datos!Q17*0.0625</f>
        <v>0</v>
      </c>
      <c r="E17" s="38">
        <f t="shared" si="4"/>
        <v>0</v>
      </c>
      <c r="F17" s="38">
        <f t="shared" si="1"/>
        <v>0</v>
      </c>
      <c r="G17" s="38">
        <f t="shared" si="5"/>
        <v>0</v>
      </c>
      <c r="H17" s="39">
        <f t="shared" si="6"/>
        <v>0</v>
      </c>
    </row>
    <row r="18" spans="2:8" x14ac:dyDescent="0.25">
      <c r="B18" s="37">
        <f>Datos!B18</f>
        <v>0</v>
      </c>
      <c r="C18" s="38">
        <f>Datos!Q18</f>
        <v>0</v>
      </c>
      <c r="D18" s="38">
        <f>Datos!Q18*0.0625</f>
        <v>0</v>
      </c>
      <c r="E18" s="38">
        <f t="shared" si="4"/>
        <v>0</v>
      </c>
      <c r="F18" s="38">
        <f t="shared" si="1"/>
        <v>0</v>
      </c>
      <c r="G18" s="38">
        <f t="shared" si="5"/>
        <v>0</v>
      </c>
      <c r="H18" s="39">
        <f t="shared" si="6"/>
        <v>0</v>
      </c>
    </row>
    <row r="19" spans="2:8" x14ac:dyDescent="0.25">
      <c r="B19" s="37">
        <f>Datos!B19</f>
        <v>0</v>
      </c>
      <c r="C19" s="38">
        <f>Datos!Q19</f>
        <v>0</v>
      </c>
      <c r="D19" s="38">
        <f>Datos!Q19*0.0625</f>
        <v>0</v>
      </c>
      <c r="E19" s="38">
        <f t="shared" si="4"/>
        <v>0</v>
      </c>
      <c r="F19" s="38">
        <f t="shared" si="1"/>
        <v>0</v>
      </c>
      <c r="G19" s="38">
        <f t="shared" si="5"/>
        <v>0</v>
      </c>
      <c r="H19" s="39">
        <f t="shared" si="6"/>
        <v>0</v>
      </c>
    </row>
    <row r="20" spans="2:8" x14ac:dyDescent="0.25">
      <c r="B20" s="37">
        <f>Datos!B20</f>
        <v>0</v>
      </c>
      <c r="C20" s="38">
        <f>Datos!Q20</f>
        <v>0</v>
      </c>
      <c r="D20" s="38">
        <f>Datos!Q20*0.0625</f>
        <v>0</v>
      </c>
      <c r="E20" s="38">
        <f t="shared" si="4"/>
        <v>0</v>
      </c>
      <c r="F20" s="38">
        <f t="shared" si="1"/>
        <v>0</v>
      </c>
      <c r="G20" s="38">
        <f t="shared" si="5"/>
        <v>0</v>
      </c>
      <c r="H20" s="39">
        <f t="shared" si="6"/>
        <v>0</v>
      </c>
    </row>
    <row r="21" spans="2:8" x14ac:dyDescent="0.25">
      <c r="B21" s="37">
        <f>Datos!B21</f>
        <v>0</v>
      </c>
      <c r="C21" s="38">
        <f>Datos!Q21</f>
        <v>0</v>
      </c>
      <c r="D21" s="38">
        <f>Datos!Q21*0.0625</f>
        <v>0</v>
      </c>
      <c r="E21" s="38">
        <f t="shared" si="4"/>
        <v>0</v>
      </c>
      <c r="F21" s="38">
        <f t="shared" si="1"/>
        <v>0</v>
      </c>
      <c r="G21" s="38">
        <f t="shared" si="5"/>
        <v>0</v>
      </c>
      <c r="H21" s="39">
        <f t="shared" si="6"/>
        <v>0</v>
      </c>
    </row>
    <row r="22" spans="2:8" x14ac:dyDescent="0.25">
      <c r="B22" s="37">
        <f>Datos!B22</f>
        <v>0</v>
      </c>
      <c r="C22" s="38">
        <f>Datos!Q22</f>
        <v>0</v>
      </c>
      <c r="D22" s="38">
        <f>Datos!Q22*0.0625</f>
        <v>0</v>
      </c>
      <c r="E22" s="38">
        <f t="shared" si="4"/>
        <v>0</v>
      </c>
      <c r="F22" s="38">
        <f t="shared" si="1"/>
        <v>0</v>
      </c>
      <c r="G22" s="38">
        <f t="shared" si="5"/>
        <v>0</v>
      </c>
      <c r="H22" s="39">
        <f t="shared" si="6"/>
        <v>0</v>
      </c>
    </row>
    <row r="23" spans="2:8" x14ac:dyDescent="0.25">
      <c r="B23" s="37">
        <f>Datos!B23</f>
        <v>0</v>
      </c>
      <c r="C23" s="38">
        <f>Datos!Q23</f>
        <v>0</v>
      </c>
      <c r="D23" s="38">
        <f>Datos!Q23*0.0625</f>
        <v>0</v>
      </c>
      <c r="E23" s="38">
        <f t="shared" si="4"/>
        <v>0</v>
      </c>
      <c r="F23" s="38">
        <f t="shared" si="1"/>
        <v>0</v>
      </c>
      <c r="G23" s="38">
        <f t="shared" si="5"/>
        <v>0</v>
      </c>
      <c r="H23" s="39">
        <f t="shared" si="6"/>
        <v>0</v>
      </c>
    </row>
    <row r="24" spans="2:8" x14ac:dyDescent="0.25">
      <c r="B24" s="37">
        <f>Datos!B24</f>
        <v>0</v>
      </c>
      <c r="C24" s="38">
        <f>Datos!Q24</f>
        <v>0</v>
      </c>
      <c r="D24" s="38">
        <f>Datos!Q24*0.0625</f>
        <v>0</v>
      </c>
      <c r="E24" s="38">
        <f t="shared" si="4"/>
        <v>0</v>
      </c>
      <c r="F24" s="38">
        <f t="shared" si="1"/>
        <v>0</v>
      </c>
      <c r="G24" s="38">
        <f t="shared" si="5"/>
        <v>0</v>
      </c>
      <c r="H24" s="39">
        <f t="shared" si="6"/>
        <v>0</v>
      </c>
    </row>
    <row r="25" spans="2:8" x14ac:dyDescent="0.25">
      <c r="B25" s="37">
        <f>Datos!B25</f>
        <v>0</v>
      </c>
      <c r="C25" s="38">
        <f>Datos!Q25</f>
        <v>0</v>
      </c>
      <c r="D25" s="38">
        <f>Datos!Q25*0.0625</f>
        <v>0</v>
      </c>
      <c r="E25" s="38">
        <f t="shared" si="4"/>
        <v>0</v>
      </c>
      <c r="F25" s="38">
        <f t="shared" si="1"/>
        <v>0</v>
      </c>
      <c r="G25" s="38">
        <f t="shared" si="5"/>
        <v>0</v>
      </c>
      <c r="H25" s="39">
        <f t="shared" si="6"/>
        <v>0</v>
      </c>
    </row>
    <row r="26" spans="2:8" x14ac:dyDescent="0.25">
      <c r="B26" s="37">
        <f>Datos!B26</f>
        <v>0</v>
      </c>
      <c r="C26" s="38">
        <f>Datos!Q26</f>
        <v>0</v>
      </c>
      <c r="D26" s="38">
        <f>Datos!Q26*0.0625</f>
        <v>0</v>
      </c>
      <c r="E26" s="38">
        <f t="shared" si="4"/>
        <v>0</v>
      </c>
      <c r="F26" s="38">
        <f t="shared" si="1"/>
        <v>0</v>
      </c>
      <c r="G26" s="38">
        <f t="shared" si="5"/>
        <v>0</v>
      </c>
      <c r="H26" s="39">
        <f t="shared" si="6"/>
        <v>0</v>
      </c>
    </row>
  </sheetData>
  <hyperlinks>
    <hyperlink ref="B3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7"/>
  <sheetViews>
    <sheetView topLeftCell="G1" workbookViewId="0">
      <selection activeCell="Q6" sqref="Q6"/>
    </sheetView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15" width="11.42578125" style="5"/>
    <col min="16" max="16" width="12.42578125" style="5" customWidth="1"/>
    <col min="17" max="17" width="15.7109375" style="5" customWidth="1"/>
    <col min="18" max="18" width="69.28515625" style="5" bestFit="1" customWidth="1"/>
    <col min="19" max="16384" width="11.42578125" style="5"/>
  </cols>
  <sheetData>
    <row r="1" spans="1:18" ht="22.5" x14ac:dyDescent="0.3">
      <c r="A1" s="4"/>
      <c r="B1" s="2" t="s">
        <v>35</v>
      </c>
    </row>
    <row r="2" spans="1:18" x14ac:dyDescent="0.25">
      <c r="A2" s="4"/>
      <c r="B2" s="3" t="s">
        <v>7</v>
      </c>
    </row>
    <row r="3" spans="1:18" ht="15.75" thickBot="1" x14ac:dyDescent="0.3">
      <c r="A3" s="4"/>
      <c r="B3" s="1" t="s">
        <v>8</v>
      </c>
    </row>
    <row r="4" spans="1:18" ht="15.75" thickTop="1" x14ac:dyDescent="0.25">
      <c r="A4" s="7"/>
      <c r="C4" s="25"/>
      <c r="D4" s="26"/>
      <c r="E4" s="27" t="s">
        <v>4</v>
      </c>
      <c r="F4" s="26"/>
      <c r="G4" s="26"/>
      <c r="H4" s="26"/>
      <c r="I4" s="29" t="s">
        <v>16</v>
      </c>
      <c r="J4" s="25"/>
      <c r="K4" s="26"/>
      <c r="L4" s="27" t="s">
        <v>15</v>
      </c>
      <c r="M4" s="26"/>
      <c r="N4" s="26"/>
      <c r="O4" s="29" t="s">
        <v>16</v>
      </c>
      <c r="P4" s="30" t="s">
        <v>17</v>
      </c>
      <c r="Q4" s="31" t="s">
        <v>18</v>
      </c>
      <c r="R4" s="32" t="s">
        <v>27</v>
      </c>
    </row>
    <row r="5" spans="1:18" s="9" customFormat="1" x14ac:dyDescent="0.25">
      <c r="B5" s="10" t="s">
        <v>0</v>
      </c>
      <c r="C5" s="11" t="s">
        <v>9</v>
      </c>
      <c r="D5" s="11" t="s">
        <v>10</v>
      </c>
      <c r="E5" s="11" t="s">
        <v>11</v>
      </c>
      <c r="F5" s="11" t="s">
        <v>12</v>
      </c>
      <c r="G5" s="11" t="s">
        <v>13</v>
      </c>
      <c r="H5" s="33" t="s">
        <v>14</v>
      </c>
      <c r="I5" s="33" t="s">
        <v>14</v>
      </c>
      <c r="J5" s="11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33" t="s">
        <v>13</v>
      </c>
      <c r="P5" s="34" t="s">
        <v>14</v>
      </c>
      <c r="Q5" s="35" t="s">
        <v>19</v>
      </c>
      <c r="R5" s="36"/>
    </row>
    <row r="6" spans="1:18" x14ac:dyDescent="0.25">
      <c r="B6" s="37" t="str">
        <f>Datos!B6</f>
        <v>EJEMPLO</v>
      </c>
      <c r="C6" s="38">
        <f>Enero!E6</f>
        <v>412.5</v>
      </c>
      <c r="D6" s="38">
        <f>Febrero!E6</f>
        <v>412.5</v>
      </c>
      <c r="E6" s="38">
        <f>Marzo!E6</f>
        <v>600</v>
      </c>
      <c r="F6" s="38">
        <f>Abril!E6</f>
        <v>412.5</v>
      </c>
      <c r="G6" s="38">
        <f>Mayo!E6</f>
        <v>412.5</v>
      </c>
      <c r="H6" s="39">
        <f>Junio!E6</f>
        <v>412.5</v>
      </c>
      <c r="I6" s="39">
        <f t="shared" ref="I6:I26" si="0">SUM(C6:H6)</f>
        <v>2662.5</v>
      </c>
      <c r="J6" s="38">
        <f>Enero!G6</f>
        <v>0</v>
      </c>
      <c r="K6" s="38">
        <f>Febrero!G6</f>
        <v>0</v>
      </c>
      <c r="L6" s="38">
        <f>Marzo!G6</f>
        <v>28.72</v>
      </c>
      <c r="M6" s="38">
        <f>Abril!G6</f>
        <v>0</v>
      </c>
      <c r="N6" s="38">
        <f>Mayo!G6</f>
        <v>0</v>
      </c>
      <c r="O6" s="38">
        <f t="shared" ref="O6:O26" si="1">SUM(J6:N6)</f>
        <v>28.72</v>
      </c>
      <c r="P6" s="40">
        <f t="shared" ref="P6:P26" si="2">IF(I6&lt;=2925.6,0,IF(AND(I6&gt;=2925.61,I6&lt;=3857.1),(((I6-2925.6)*0.1)+104.88),IF(AND(I6&gt;=3857.11,I6&lt;=5494.86),(((I6-3857.1)*0.1)+196.2),IF(AND(I6&gt;=5494.87,I6&lt;=12352.02),(((I6-5494.86)*0.2)+360),IF(I6&gt;12352.03,(((I6-12352.02)*0.3)+1731.42),0)))))</f>
        <v>0</v>
      </c>
      <c r="Q6" s="41">
        <f>P6-O6</f>
        <v>-28.72</v>
      </c>
      <c r="R6" s="42" t="str">
        <f>IF(Q6=0,"← La diferencia es cero, NO hay que retener",IF(Q6&lt;0, "← La diferencia es negativa, NO se retendrá valor alguno en el mes de Junio.", "← La diferencia es positiva, esta cantidad es la retención del mes de Junio."))</f>
        <v>← La diferencia es negativa, NO se retendrá valor alguno en el mes de Junio.</v>
      </c>
    </row>
    <row r="7" spans="1:18" x14ac:dyDescent="0.25">
      <c r="B7" s="37">
        <f>Datos!B7</f>
        <v>0</v>
      </c>
      <c r="C7" s="43">
        <f>Enero!E7</f>
        <v>482.8125</v>
      </c>
      <c r="D7" s="43">
        <f>Febrero!E7</f>
        <v>482.8125</v>
      </c>
      <c r="E7" s="43">
        <f>Marzo!E7</f>
        <v>670.3125</v>
      </c>
      <c r="F7" s="43">
        <f>Abril!E7</f>
        <v>482.8125</v>
      </c>
      <c r="G7" s="43">
        <f>Mayo!E7</f>
        <v>482.8125</v>
      </c>
      <c r="H7" s="44">
        <f>Junio!E7</f>
        <v>482.8125</v>
      </c>
      <c r="I7" s="39">
        <f t="shared" si="0"/>
        <v>3084.375</v>
      </c>
      <c r="J7" s="43">
        <f>Enero!G7</f>
        <v>0</v>
      </c>
      <c r="K7" s="43">
        <f>Febrero!G7</f>
        <v>0</v>
      </c>
      <c r="L7" s="43">
        <f>Marzo!G7</f>
        <v>35.446249999999999</v>
      </c>
      <c r="M7" s="43">
        <f>Abril!G7</f>
        <v>0</v>
      </c>
      <c r="N7" s="43">
        <f>Mayo!G7</f>
        <v>0</v>
      </c>
      <c r="O7" s="38">
        <f t="shared" si="1"/>
        <v>35.446249999999999</v>
      </c>
      <c r="P7" s="45">
        <f t="shared" si="2"/>
        <v>120.75750000000001</v>
      </c>
      <c r="Q7" s="46">
        <f t="shared" ref="Q7:Q15" si="3">P7-O7</f>
        <v>85.311250000000001</v>
      </c>
      <c r="R7" s="42" t="str">
        <f t="shared" ref="R7:R26" si="4">IF(Q7=0,"← La diferencia es cero, NO hay que retener",IF(Q7&lt;0, "← La diferencia es negativa, NO se retendrá valor alguno en el mes de Junio.", "← La diferencia es positiva, esta cantidad es la retención del mes de Junio."))</f>
        <v>← La diferencia es positiva, esta cantidad es la retención del mes de Junio.</v>
      </c>
    </row>
    <row r="8" spans="1:18" x14ac:dyDescent="0.25">
      <c r="B8" s="37">
        <f>Datos!B8</f>
        <v>0</v>
      </c>
      <c r="C8" s="38">
        <f>Enero!E8</f>
        <v>0</v>
      </c>
      <c r="D8" s="38">
        <f>Febrero!E8</f>
        <v>0</v>
      </c>
      <c r="E8" s="38">
        <f>Marzo!E8</f>
        <v>187.5</v>
      </c>
      <c r="F8" s="38">
        <f>Abril!E8</f>
        <v>0</v>
      </c>
      <c r="G8" s="38">
        <f>Mayo!E8</f>
        <v>0</v>
      </c>
      <c r="H8" s="39">
        <f>Junio!E8</f>
        <v>0</v>
      </c>
      <c r="I8" s="39">
        <f t="shared" si="0"/>
        <v>187.5</v>
      </c>
      <c r="J8" s="38">
        <f>Enero!G8</f>
        <v>0</v>
      </c>
      <c r="K8" s="38">
        <f>Febrero!G8</f>
        <v>0</v>
      </c>
      <c r="L8" s="38">
        <f>Marzo!G8</f>
        <v>0</v>
      </c>
      <c r="M8" s="38">
        <f>Abril!G8</f>
        <v>0</v>
      </c>
      <c r="N8" s="38">
        <f>Mayo!G8</f>
        <v>0</v>
      </c>
      <c r="O8" s="38">
        <f t="shared" si="1"/>
        <v>0</v>
      </c>
      <c r="P8" s="40">
        <f t="shared" si="2"/>
        <v>0</v>
      </c>
      <c r="Q8" s="41">
        <f t="shared" si="3"/>
        <v>0</v>
      </c>
      <c r="R8" s="42" t="str">
        <f t="shared" si="4"/>
        <v>← La diferencia es cero, NO hay que retener</v>
      </c>
    </row>
    <row r="9" spans="1:18" x14ac:dyDescent="0.25">
      <c r="B9" s="37">
        <f>Datos!B9</f>
        <v>0</v>
      </c>
      <c r="C9" s="43">
        <f>Enero!E9</f>
        <v>0</v>
      </c>
      <c r="D9" s="43">
        <f>Febrero!E9</f>
        <v>0</v>
      </c>
      <c r="E9" s="43">
        <f>Marzo!E9</f>
        <v>0</v>
      </c>
      <c r="F9" s="43">
        <f>Abril!E9</f>
        <v>0</v>
      </c>
      <c r="G9" s="43">
        <f>Mayo!E9</f>
        <v>0</v>
      </c>
      <c r="H9" s="44">
        <f>Junio!E9</f>
        <v>0</v>
      </c>
      <c r="I9" s="39">
        <f t="shared" si="0"/>
        <v>0</v>
      </c>
      <c r="J9" s="43">
        <f>Enero!G9</f>
        <v>0</v>
      </c>
      <c r="K9" s="43">
        <f>Febrero!G9</f>
        <v>0</v>
      </c>
      <c r="L9" s="43">
        <f>Marzo!G9</f>
        <v>0</v>
      </c>
      <c r="M9" s="43">
        <f>Abril!G9</f>
        <v>0</v>
      </c>
      <c r="N9" s="43">
        <f>Mayo!G9</f>
        <v>0</v>
      </c>
      <c r="O9" s="38">
        <f t="shared" si="1"/>
        <v>0</v>
      </c>
      <c r="P9" s="45">
        <f t="shared" si="2"/>
        <v>0</v>
      </c>
      <c r="Q9" s="46">
        <f t="shared" si="3"/>
        <v>0</v>
      </c>
      <c r="R9" s="42" t="str">
        <f t="shared" si="4"/>
        <v>← La diferencia es cero, NO hay que retener</v>
      </c>
    </row>
    <row r="10" spans="1:18" x14ac:dyDescent="0.25">
      <c r="B10" s="37">
        <f>Datos!B10</f>
        <v>0</v>
      </c>
      <c r="C10" s="38">
        <f>Enero!E10</f>
        <v>0</v>
      </c>
      <c r="D10" s="38">
        <f>Febrero!E10</f>
        <v>0</v>
      </c>
      <c r="E10" s="38">
        <f>Marzo!E10</f>
        <v>0</v>
      </c>
      <c r="F10" s="38">
        <f>Abril!E10</f>
        <v>0</v>
      </c>
      <c r="G10" s="38">
        <f>Mayo!E10</f>
        <v>0</v>
      </c>
      <c r="H10" s="39">
        <f>Junio!E10</f>
        <v>0</v>
      </c>
      <c r="I10" s="39">
        <f t="shared" si="0"/>
        <v>0</v>
      </c>
      <c r="J10" s="38">
        <f>Enero!G10</f>
        <v>0</v>
      </c>
      <c r="K10" s="38">
        <f>Febrero!G10</f>
        <v>0</v>
      </c>
      <c r="L10" s="38">
        <f>Marzo!G10</f>
        <v>0</v>
      </c>
      <c r="M10" s="38">
        <f>Abril!G10</f>
        <v>0</v>
      </c>
      <c r="N10" s="38">
        <f>Mayo!G10</f>
        <v>0</v>
      </c>
      <c r="O10" s="38">
        <f t="shared" si="1"/>
        <v>0</v>
      </c>
      <c r="P10" s="40">
        <f t="shared" si="2"/>
        <v>0</v>
      </c>
      <c r="Q10" s="41">
        <f t="shared" si="3"/>
        <v>0</v>
      </c>
      <c r="R10" s="42" t="str">
        <f t="shared" si="4"/>
        <v>← La diferencia es cero, NO hay que retener</v>
      </c>
    </row>
    <row r="11" spans="1:18" x14ac:dyDescent="0.25">
      <c r="B11" s="37">
        <f>Datos!B11</f>
        <v>0</v>
      </c>
      <c r="C11" s="43">
        <f>Enero!E11</f>
        <v>0</v>
      </c>
      <c r="D11" s="43">
        <f>Febrero!E11</f>
        <v>0</v>
      </c>
      <c r="E11" s="43">
        <f>Marzo!E11</f>
        <v>0</v>
      </c>
      <c r="F11" s="43">
        <f>Abril!E11</f>
        <v>0</v>
      </c>
      <c r="G11" s="43">
        <f>Mayo!E11</f>
        <v>0</v>
      </c>
      <c r="H11" s="44">
        <f>Junio!E11</f>
        <v>0</v>
      </c>
      <c r="I11" s="39">
        <f t="shared" si="0"/>
        <v>0</v>
      </c>
      <c r="J11" s="43">
        <f>Enero!G11</f>
        <v>0</v>
      </c>
      <c r="K11" s="43">
        <f>Febrero!G11</f>
        <v>0</v>
      </c>
      <c r="L11" s="43">
        <f>Marzo!G11</f>
        <v>0</v>
      </c>
      <c r="M11" s="43">
        <f>Abril!G11</f>
        <v>0</v>
      </c>
      <c r="N11" s="43">
        <f>Mayo!G11</f>
        <v>0</v>
      </c>
      <c r="O11" s="38">
        <f t="shared" si="1"/>
        <v>0</v>
      </c>
      <c r="P11" s="45">
        <f t="shared" si="2"/>
        <v>0</v>
      </c>
      <c r="Q11" s="46">
        <f t="shared" si="3"/>
        <v>0</v>
      </c>
      <c r="R11" s="42" t="str">
        <f t="shared" si="4"/>
        <v>← La diferencia es cero, NO hay que retener</v>
      </c>
    </row>
    <row r="12" spans="1:18" x14ac:dyDescent="0.25">
      <c r="B12" s="37">
        <f>Datos!B12</f>
        <v>0</v>
      </c>
      <c r="C12" s="38">
        <f>Enero!E12</f>
        <v>0</v>
      </c>
      <c r="D12" s="38">
        <f>Febrero!E12</f>
        <v>0</v>
      </c>
      <c r="E12" s="38">
        <f>Marzo!E12</f>
        <v>0</v>
      </c>
      <c r="F12" s="38">
        <f>Abril!E12</f>
        <v>0</v>
      </c>
      <c r="G12" s="38">
        <f>Mayo!E12</f>
        <v>0</v>
      </c>
      <c r="H12" s="39">
        <f>Junio!E12</f>
        <v>0</v>
      </c>
      <c r="I12" s="39">
        <f t="shared" si="0"/>
        <v>0</v>
      </c>
      <c r="J12" s="38">
        <f>Enero!G12</f>
        <v>0</v>
      </c>
      <c r="K12" s="38">
        <f>Febrero!G12</f>
        <v>0</v>
      </c>
      <c r="L12" s="38">
        <f>Marzo!G12</f>
        <v>0</v>
      </c>
      <c r="M12" s="38">
        <f>Abril!G12</f>
        <v>0</v>
      </c>
      <c r="N12" s="38">
        <f>Mayo!G12</f>
        <v>0</v>
      </c>
      <c r="O12" s="38">
        <f t="shared" si="1"/>
        <v>0</v>
      </c>
      <c r="P12" s="40">
        <f t="shared" si="2"/>
        <v>0</v>
      </c>
      <c r="Q12" s="41">
        <f t="shared" si="3"/>
        <v>0</v>
      </c>
      <c r="R12" s="42" t="str">
        <f t="shared" si="4"/>
        <v>← La diferencia es cero, NO hay que retener</v>
      </c>
    </row>
    <row r="13" spans="1:18" x14ac:dyDescent="0.25">
      <c r="B13" s="37">
        <f>Datos!B13</f>
        <v>0</v>
      </c>
      <c r="C13" s="43">
        <f>Enero!E13</f>
        <v>0</v>
      </c>
      <c r="D13" s="43">
        <f>Febrero!E13</f>
        <v>0</v>
      </c>
      <c r="E13" s="43">
        <f>Marzo!E13</f>
        <v>0</v>
      </c>
      <c r="F13" s="43">
        <f>Abril!E13</f>
        <v>0</v>
      </c>
      <c r="G13" s="43">
        <f>Mayo!E13</f>
        <v>0</v>
      </c>
      <c r="H13" s="44">
        <f>Junio!E13</f>
        <v>0</v>
      </c>
      <c r="I13" s="39">
        <f t="shared" si="0"/>
        <v>0</v>
      </c>
      <c r="J13" s="43">
        <f>Enero!G13</f>
        <v>0</v>
      </c>
      <c r="K13" s="43">
        <f>Febrero!G13</f>
        <v>0</v>
      </c>
      <c r="L13" s="43">
        <f>Marzo!G13</f>
        <v>0</v>
      </c>
      <c r="M13" s="43">
        <f>Abril!G13</f>
        <v>0</v>
      </c>
      <c r="N13" s="43">
        <f>Mayo!G13</f>
        <v>0</v>
      </c>
      <c r="O13" s="38">
        <f t="shared" si="1"/>
        <v>0</v>
      </c>
      <c r="P13" s="45">
        <f t="shared" si="2"/>
        <v>0</v>
      </c>
      <c r="Q13" s="46">
        <f t="shared" si="3"/>
        <v>0</v>
      </c>
      <c r="R13" s="42" t="str">
        <f t="shared" si="4"/>
        <v>← La diferencia es cero, NO hay que retener</v>
      </c>
    </row>
    <row r="14" spans="1:18" x14ac:dyDescent="0.25">
      <c r="B14" s="37">
        <f>Datos!B14</f>
        <v>0</v>
      </c>
      <c r="C14" s="38">
        <f>Enero!E14</f>
        <v>0</v>
      </c>
      <c r="D14" s="38">
        <f>Febrero!E14</f>
        <v>0</v>
      </c>
      <c r="E14" s="38">
        <f>Marzo!E14</f>
        <v>0</v>
      </c>
      <c r="F14" s="38">
        <f>Abril!E14</f>
        <v>0</v>
      </c>
      <c r="G14" s="38">
        <f>Mayo!E14</f>
        <v>0</v>
      </c>
      <c r="H14" s="39">
        <f>Junio!E14</f>
        <v>0</v>
      </c>
      <c r="I14" s="39">
        <f t="shared" si="0"/>
        <v>0</v>
      </c>
      <c r="J14" s="38">
        <f>Enero!G14</f>
        <v>0</v>
      </c>
      <c r="K14" s="38">
        <f>Febrero!G14</f>
        <v>0</v>
      </c>
      <c r="L14" s="38">
        <f>Marzo!G14</f>
        <v>0</v>
      </c>
      <c r="M14" s="38">
        <f>Abril!G14</f>
        <v>0</v>
      </c>
      <c r="N14" s="38">
        <f>Mayo!G14</f>
        <v>0</v>
      </c>
      <c r="O14" s="38">
        <f t="shared" si="1"/>
        <v>0</v>
      </c>
      <c r="P14" s="40">
        <f t="shared" si="2"/>
        <v>0</v>
      </c>
      <c r="Q14" s="41">
        <f t="shared" si="3"/>
        <v>0</v>
      </c>
      <c r="R14" s="42" t="str">
        <f t="shared" si="4"/>
        <v>← La diferencia es cero, NO hay que retener</v>
      </c>
    </row>
    <row r="15" spans="1:18" x14ac:dyDescent="0.25">
      <c r="B15" s="37">
        <f>Datos!B15</f>
        <v>0</v>
      </c>
      <c r="C15" s="43">
        <f>Enero!E15</f>
        <v>0</v>
      </c>
      <c r="D15" s="43">
        <f>Febrero!E15</f>
        <v>0</v>
      </c>
      <c r="E15" s="43">
        <f>Marzo!E15</f>
        <v>0</v>
      </c>
      <c r="F15" s="43">
        <f>Abril!E15</f>
        <v>0</v>
      </c>
      <c r="G15" s="43">
        <f>Mayo!E15</f>
        <v>0</v>
      </c>
      <c r="H15" s="44">
        <f>Junio!E15</f>
        <v>0</v>
      </c>
      <c r="I15" s="39">
        <f t="shared" si="0"/>
        <v>0</v>
      </c>
      <c r="J15" s="43">
        <f>Enero!G15</f>
        <v>0</v>
      </c>
      <c r="K15" s="43">
        <f>Febrero!G15</f>
        <v>0</v>
      </c>
      <c r="L15" s="43">
        <f>Marzo!G15</f>
        <v>0</v>
      </c>
      <c r="M15" s="43">
        <f>Abril!G15</f>
        <v>0</v>
      </c>
      <c r="N15" s="43">
        <f>Mayo!G15</f>
        <v>0</v>
      </c>
      <c r="O15" s="38">
        <f t="shared" si="1"/>
        <v>0</v>
      </c>
      <c r="P15" s="45">
        <f t="shared" si="2"/>
        <v>0</v>
      </c>
      <c r="Q15" s="46">
        <f t="shared" si="3"/>
        <v>0</v>
      </c>
      <c r="R15" s="42" t="str">
        <f t="shared" si="4"/>
        <v>← La diferencia es cero, NO hay que retener</v>
      </c>
    </row>
    <row r="16" spans="1:18" x14ac:dyDescent="0.25">
      <c r="B16" s="37">
        <f>Datos!B16</f>
        <v>0</v>
      </c>
      <c r="C16" s="38">
        <f>Enero!E16</f>
        <v>0</v>
      </c>
      <c r="D16" s="38">
        <f>Febrero!E16</f>
        <v>0</v>
      </c>
      <c r="E16" s="38">
        <f>Marzo!E16</f>
        <v>0</v>
      </c>
      <c r="F16" s="38">
        <f>Abril!E16</f>
        <v>0</v>
      </c>
      <c r="G16" s="38">
        <f>Mayo!E16</f>
        <v>0</v>
      </c>
      <c r="H16" s="39">
        <f>Junio!E16</f>
        <v>0</v>
      </c>
      <c r="I16" s="39">
        <f t="shared" si="0"/>
        <v>0</v>
      </c>
      <c r="J16" s="38">
        <f>Enero!G16</f>
        <v>0</v>
      </c>
      <c r="K16" s="38">
        <f>Febrero!G16</f>
        <v>0</v>
      </c>
      <c r="L16" s="38">
        <f>Marzo!G16</f>
        <v>0</v>
      </c>
      <c r="M16" s="38">
        <f>Abril!G16</f>
        <v>0</v>
      </c>
      <c r="N16" s="38">
        <f>Mayo!G16</f>
        <v>0</v>
      </c>
      <c r="O16" s="38">
        <f t="shared" si="1"/>
        <v>0</v>
      </c>
      <c r="P16" s="40">
        <f t="shared" si="2"/>
        <v>0</v>
      </c>
      <c r="Q16" s="41">
        <f t="shared" ref="Q16:Q26" si="5">P16-O16</f>
        <v>0</v>
      </c>
      <c r="R16" s="42" t="str">
        <f t="shared" si="4"/>
        <v>← La diferencia es cero, NO hay que retener</v>
      </c>
    </row>
    <row r="17" spans="2:18" x14ac:dyDescent="0.25">
      <c r="B17" s="37">
        <f>Datos!B17</f>
        <v>0</v>
      </c>
      <c r="C17" s="43">
        <f>Enero!E17</f>
        <v>0</v>
      </c>
      <c r="D17" s="43">
        <f>Febrero!E17</f>
        <v>0</v>
      </c>
      <c r="E17" s="43">
        <f>Marzo!E17</f>
        <v>0</v>
      </c>
      <c r="F17" s="43">
        <f>Abril!E17</f>
        <v>0</v>
      </c>
      <c r="G17" s="43">
        <f>Mayo!E17</f>
        <v>0</v>
      </c>
      <c r="H17" s="44">
        <f>Junio!E17</f>
        <v>0</v>
      </c>
      <c r="I17" s="39">
        <f t="shared" si="0"/>
        <v>0</v>
      </c>
      <c r="J17" s="43">
        <f>Enero!G17</f>
        <v>0</v>
      </c>
      <c r="K17" s="43">
        <f>Febrero!G17</f>
        <v>0</v>
      </c>
      <c r="L17" s="43">
        <f>Marzo!G17</f>
        <v>0</v>
      </c>
      <c r="M17" s="43">
        <f>Abril!G17</f>
        <v>0</v>
      </c>
      <c r="N17" s="43">
        <f>Mayo!G17</f>
        <v>0</v>
      </c>
      <c r="O17" s="38">
        <f t="shared" si="1"/>
        <v>0</v>
      </c>
      <c r="P17" s="45">
        <f t="shared" si="2"/>
        <v>0</v>
      </c>
      <c r="Q17" s="46">
        <f t="shared" si="5"/>
        <v>0</v>
      </c>
      <c r="R17" s="42" t="str">
        <f t="shared" si="4"/>
        <v>← La diferencia es cero, NO hay que retener</v>
      </c>
    </row>
    <row r="18" spans="2:18" x14ac:dyDescent="0.25">
      <c r="B18" s="37">
        <f>Datos!B18</f>
        <v>0</v>
      </c>
      <c r="C18" s="38">
        <f>Enero!E18</f>
        <v>0</v>
      </c>
      <c r="D18" s="38">
        <f>Febrero!E18</f>
        <v>0</v>
      </c>
      <c r="E18" s="38">
        <f>Marzo!E18</f>
        <v>0</v>
      </c>
      <c r="F18" s="38">
        <f>Abril!E18</f>
        <v>0</v>
      </c>
      <c r="G18" s="38">
        <f>Mayo!E18</f>
        <v>0</v>
      </c>
      <c r="H18" s="39">
        <f>Junio!E18</f>
        <v>0</v>
      </c>
      <c r="I18" s="39">
        <f t="shared" si="0"/>
        <v>0</v>
      </c>
      <c r="J18" s="38">
        <f>Enero!G18</f>
        <v>0</v>
      </c>
      <c r="K18" s="38">
        <f>Febrero!G18</f>
        <v>0</v>
      </c>
      <c r="L18" s="38">
        <f>Marzo!G18</f>
        <v>0</v>
      </c>
      <c r="M18" s="38">
        <f>Abril!G18</f>
        <v>0</v>
      </c>
      <c r="N18" s="38">
        <f>Mayo!G18</f>
        <v>0</v>
      </c>
      <c r="O18" s="38">
        <f t="shared" si="1"/>
        <v>0</v>
      </c>
      <c r="P18" s="40">
        <f t="shared" si="2"/>
        <v>0</v>
      </c>
      <c r="Q18" s="41">
        <f t="shared" si="5"/>
        <v>0</v>
      </c>
      <c r="R18" s="42" t="str">
        <f t="shared" si="4"/>
        <v>← La diferencia es cero, NO hay que retener</v>
      </c>
    </row>
    <row r="19" spans="2:18" x14ac:dyDescent="0.25">
      <c r="B19" s="37">
        <f>Datos!B19</f>
        <v>0</v>
      </c>
      <c r="C19" s="43">
        <f>Enero!E19</f>
        <v>0</v>
      </c>
      <c r="D19" s="43">
        <f>Febrero!E19</f>
        <v>0</v>
      </c>
      <c r="E19" s="43">
        <f>Marzo!E19</f>
        <v>0</v>
      </c>
      <c r="F19" s="43">
        <f>Abril!E19</f>
        <v>0</v>
      </c>
      <c r="G19" s="43">
        <f>Mayo!E19</f>
        <v>0</v>
      </c>
      <c r="H19" s="44">
        <f>Junio!E19</f>
        <v>0</v>
      </c>
      <c r="I19" s="39">
        <f t="shared" si="0"/>
        <v>0</v>
      </c>
      <c r="J19" s="43">
        <f>Enero!G19</f>
        <v>0</v>
      </c>
      <c r="K19" s="43">
        <f>Febrero!G19</f>
        <v>0</v>
      </c>
      <c r="L19" s="43">
        <f>Marzo!G19</f>
        <v>0</v>
      </c>
      <c r="M19" s="43">
        <f>Abril!G19</f>
        <v>0</v>
      </c>
      <c r="N19" s="43">
        <f>Mayo!G19</f>
        <v>0</v>
      </c>
      <c r="O19" s="38">
        <f t="shared" si="1"/>
        <v>0</v>
      </c>
      <c r="P19" s="45">
        <f t="shared" si="2"/>
        <v>0</v>
      </c>
      <c r="Q19" s="46">
        <f t="shared" si="5"/>
        <v>0</v>
      </c>
      <c r="R19" s="42" t="str">
        <f t="shared" si="4"/>
        <v>← La diferencia es cero, NO hay que retener</v>
      </c>
    </row>
    <row r="20" spans="2:18" x14ac:dyDescent="0.25">
      <c r="B20" s="37">
        <f>Datos!B20</f>
        <v>0</v>
      </c>
      <c r="C20" s="38">
        <f>Enero!E20</f>
        <v>0</v>
      </c>
      <c r="D20" s="38">
        <f>Febrero!E20</f>
        <v>0</v>
      </c>
      <c r="E20" s="38">
        <f>Marzo!E20</f>
        <v>0</v>
      </c>
      <c r="F20" s="38">
        <f>Abril!E20</f>
        <v>0</v>
      </c>
      <c r="G20" s="38">
        <f>Mayo!E20</f>
        <v>0</v>
      </c>
      <c r="H20" s="39">
        <f>Junio!E20</f>
        <v>0</v>
      </c>
      <c r="I20" s="39">
        <f t="shared" si="0"/>
        <v>0</v>
      </c>
      <c r="J20" s="38">
        <f>Enero!G20</f>
        <v>0</v>
      </c>
      <c r="K20" s="38">
        <f>Febrero!G20</f>
        <v>0</v>
      </c>
      <c r="L20" s="38">
        <f>Marzo!G20</f>
        <v>0</v>
      </c>
      <c r="M20" s="38">
        <f>Abril!G20</f>
        <v>0</v>
      </c>
      <c r="N20" s="38">
        <f>Mayo!G20</f>
        <v>0</v>
      </c>
      <c r="O20" s="38">
        <f t="shared" si="1"/>
        <v>0</v>
      </c>
      <c r="P20" s="40">
        <f t="shared" si="2"/>
        <v>0</v>
      </c>
      <c r="Q20" s="41">
        <f t="shared" si="5"/>
        <v>0</v>
      </c>
      <c r="R20" s="42" t="str">
        <f t="shared" si="4"/>
        <v>← La diferencia es cero, NO hay que retener</v>
      </c>
    </row>
    <row r="21" spans="2:18" x14ac:dyDescent="0.25">
      <c r="B21" s="37">
        <f>Datos!B21</f>
        <v>0</v>
      </c>
      <c r="C21" s="43">
        <f>Enero!E21</f>
        <v>0</v>
      </c>
      <c r="D21" s="43">
        <f>Febrero!E21</f>
        <v>0</v>
      </c>
      <c r="E21" s="43">
        <f>Marzo!E21</f>
        <v>0</v>
      </c>
      <c r="F21" s="43">
        <f>Abril!E21</f>
        <v>0</v>
      </c>
      <c r="G21" s="43">
        <f>Mayo!E21</f>
        <v>0</v>
      </c>
      <c r="H21" s="44">
        <f>Junio!E21</f>
        <v>0</v>
      </c>
      <c r="I21" s="39">
        <f t="shared" si="0"/>
        <v>0</v>
      </c>
      <c r="J21" s="43">
        <f>Enero!G21</f>
        <v>0</v>
      </c>
      <c r="K21" s="43">
        <f>Febrero!G21</f>
        <v>0</v>
      </c>
      <c r="L21" s="43">
        <f>Marzo!G21</f>
        <v>0</v>
      </c>
      <c r="M21" s="43">
        <f>Abril!G21</f>
        <v>0</v>
      </c>
      <c r="N21" s="43">
        <f>Mayo!G21</f>
        <v>0</v>
      </c>
      <c r="O21" s="38">
        <f t="shared" si="1"/>
        <v>0</v>
      </c>
      <c r="P21" s="45">
        <f t="shared" si="2"/>
        <v>0</v>
      </c>
      <c r="Q21" s="46">
        <f t="shared" si="5"/>
        <v>0</v>
      </c>
      <c r="R21" s="42" t="str">
        <f t="shared" si="4"/>
        <v>← La diferencia es cero, NO hay que retener</v>
      </c>
    </row>
    <row r="22" spans="2:18" x14ac:dyDescent="0.25">
      <c r="B22" s="37">
        <f>Datos!B22</f>
        <v>0</v>
      </c>
      <c r="C22" s="38">
        <f>Enero!E22</f>
        <v>0</v>
      </c>
      <c r="D22" s="38">
        <f>Febrero!E22</f>
        <v>0</v>
      </c>
      <c r="E22" s="38">
        <f>Marzo!E22</f>
        <v>0</v>
      </c>
      <c r="F22" s="38">
        <f>Abril!E22</f>
        <v>0</v>
      </c>
      <c r="G22" s="38">
        <f>Mayo!E22</f>
        <v>0</v>
      </c>
      <c r="H22" s="39">
        <f>Junio!E22</f>
        <v>0</v>
      </c>
      <c r="I22" s="39">
        <f t="shared" si="0"/>
        <v>0</v>
      </c>
      <c r="J22" s="38">
        <f>Enero!G22</f>
        <v>0</v>
      </c>
      <c r="K22" s="38">
        <f>Febrero!G22</f>
        <v>0</v>
      </c>
      <c r="L22" s="38">
        <f>Marzo!G22</f>
        <v>0</v>
      </c>
      <c r="M22" s="38">
        <f>Abril!G22</f>
        <v>0</v>
      </c>
      <c r="N22" s="38">
        <f>Mayo!G22</f>
        <v>0</v>
      </c>
      <c r="O22" s="38">
        <f t="shared" si="1"/>
        <v>0</v>
      </c>
      <c r="P22" s="40">
        <f t="shared" si="2"/>
        <v>0</v>
      </c>
      <c r="Q22" s="41">
        <f t="shared" si="5"/>
        <v>0</v>
      </c>
      <c r="R22" s="42" t="str">
        <f t="shared" si="4"/>
        <v>← La diferencia es cero, NO hay que retener</v>
      </c>
    </row>
    <row r="23" spans="2:18" x14ac:dyDescent="0.25">
      <c r="B23" s="37">
        <f>Datos!B23</f>
        <v>0</v>
      </c>
      <c r="C23" s="43">
        <f>Enero!E23</f>
        <v>0</v>
      </c>
      <c r="D23" s="43">
        <f>Febrero!E23</f>
        <v>0</v>
      </c>
      <c r="E23" s="43">
        <f>Marzo!E23</f>
        <v>0</v>
      </c>
      <c r="F23" s="43">
        <f>Abril!E23</f>
        <v>0</v>
      </c>
      <c r="G23" s="43">
        <f>Mayo!E23</f>
        <v>0</v>
      </c>
      <c r="H23" s="44">
        <f>Junio!E23</f>
        <v>0</v>
      </c>
      <c r="I23" s="39">
        <f t="shared" si="0"/>
        <v>0</v>
      </c>
      <c r="J23" s="43">
        <f>Enero!G23</f>
        <v>0</v>
      </c>
      <c r="K23" s="43">
        <f>Febrero!G23</f>
        <v>0</v>
      </c>
      <c r="L23" s="43">
        <f>Marzo!G23</f>
        <v>0</v>
      </c>
      <c r="M23" s="43">
        <f>Abril!G23</f>
        <v>0</v>
      </c>
      <c r="N23" s="43">
        <f>Mayo!G23</f>
        <v>0</v>
      </c>
      <c r="O23" s="38">
        <f t="shared" si="1"/>
        <v>0</v>
      </c>
      <c r="P23" s="45">
        <f t="shared" si="2"/>
        <v>0</v>
      </c>
      <c r="Q23" s="46">
        <f t="shared" si="5"/>
        <v>0</v>
      </c>
      <c r="R23" s="42" t="str">
        <f t="shared" si="4"/>
        <v>← La diferencia es cero, NO hay que retener</v>
      </c>
    </row>
    <row r="24" spans="2:18" x14ac:dyDescent="0.25">
      <c r="B24" s="37">
        <f>Datos!B24</f>
        <v>0</v>
      </c>
      <c r="C24" s="38">
        <f>Enero!E24</f>
        <v>0</v>
      </c>
      <c r="D24" s="38">
        <f>Febrero!E24</f>
        <v>0</v>
      </c>
      <c r="E24" s="38">
        <f>Marzo!E24</f>
        <v>0</v>
      </c>
      <c r="F24" s="38">
        <f>Abril!E24</f>
        <v>0</v>
      </c>
      <c r="G24" s="38">
        <f>Mayo!E24</f>
        <v>0</v>
      </c>
      <c r="H24" s="39">
        <f>Junio!E24</f>
        <v>0</v>
      </c>
      <c r="I24" s="39">
        <f t="shared" si="0"/>
        <v>0</v>
      </c>
      <c r="J24" s="38">
        <f>Enero!G24</f>
        <v>0</v>
      </c>
      <c r="K24" s="38">
        <f>Febrero!G24</f>
        <v>0</v>
      </c>
      <c r="L24" s="38">
        <f>Marzo!G24</f>
        <v>0</v>
      </c>
      <c r="M24" s="38">
        <f>Abril!G24</f>
        <v>0</v>
      </c>
      <c r="N24" s="38">
        <f>Mayo!G24</f>
        <v>0</v>
      </c>
      <c r="O24" s="38">
        <f t="shared" si="1"/>
        <v>0</v>
      </c>
      <c r="P24" s="40">
        <f t="shared" si="2"/>
        <v>0</v>
      </c>
      <c r="Q24" s="41">
        <f t="shared" si="5"/>
        <v>0</v>
      </c>
      <c r="R24" s="42" t="str">
        <f t="shared" si="4"/>
        <v>← La diferencia es cero, NO hay que retener</v>
      </c>
    </row>
    <row r="25" spans="2:18" x14ac:dyDescent="0.25">
      <c r="B25" s="37">
        <f>Datos!B25</f>
        <v>0</v>
      </c>
      <c r="C25" s="43">
        <f>Enero!E25</f>
        <v>0</v>
      </c>
      <c r="D25" s="43">
        <f>Febrero!E25</f>
        <v>0</v>
      </c>
      <c r="E25" s="43">
        <f>Marzo!E25</f>
        <v>0</v>
      </c>
      <c r="F25" s="43">
        <f>Abril!E25</f>
        <v>0</v>
      </c>
      <c r="G25" s="43">
        <f>Mayo!E25</f>
        <v>0</v>
      </c>
      <c r="H25" s="44">
        <f>Junio!E25</f>
        <v>0</v>
      </c>
      <c r="I25" s="39">
        <f t="shared" si="0"/>
        <v>0</v>
      </c>
      <c r="J25" s="43">
        <f>Enero!G25</f>
        <v>0</v>
      </c>
      <c r="K25" s="43">
        <f>Febrero!G25</f>
        <v>0</v>
      </c>
      <c r="L25" s="43">
        <f>Marzo!G25</f>
        <v>0</v>
      </c>
      <c r="M25" s="43">
        <f>Abril!G25</f>
        <v>0</v>
      </c>
      <c r="N25" s="43">
        <f>Mayo!G25</f>
        <v>0</v>
      </c>
      <c r="O25" s="38">
        <f t="shared" si="1"/>
        <v>0</v>
      </c>
      <c r="P25" s="45">
        <f t="shared" si="2"/>
        <v>0</v>
      </c>
      <c r="Q25" s="46">
        <f t="shared" si="5"/>
        <v>0</v>
      </c>
      <c r="R25" s="42" t="str">
        <f t="shared" si="4"/>
        <v>← La diferencia es cero, NO hay que retener</v>
      </c>
    </row>
    <row r="26" spans="2:18" ht="15.75" thickBot="1" x14ac:dyDescent="0.3">
      <c r="B26" s="37">
        <f>Datos!B26</f>
        <v>0</v>
      </c>
      <c r="C26" s="38">
        <f>Enero!E26</f>
        <v>0</v>
      </c>
      <c r="D26" s="38">
        <f>Febrero!E26</f>
        <v>0</v>
      </c>
      <c r="E26" s="38">
        <f>Marzo!E26</f>
        <v>0</v>
      </c>
      <c r="F26" s="38">
        <f>Abril!E26</f>
        <v>0</v>
      </c>
      <c r="G26" s="38">
        <f>Mayo!E26</f>
        <v>0</v>
      </c>
      <c r="H26" s="39">
        <f>Junio!E26</f>
        <v>0</v>
      </c>
      <c r="I26" s="39">
        <f t="shared" si="0"/>
        <v>0</v>
      </c>
      <c r="J26" s="38">
        <f>Enero!G26</f>
        <v>0</v>
      </c>
      <c r="K26" s="38">
        <f>Febrero!G26</f>
        <v>0</v>
      </c>
      <c r="L26" s="38">
        <f>Marzo!G26</f>
        <v>0</v>
      </c>
      <c r="M26" s="38">
        <f>Abril!G26</f>
        <v>0</v>
      </c>
      <c r="N26" s="38">
        <f>Mayo!G26</f>
        <v>0</v>
      </c>
      <c r="O26" s="38">
        <f t="shared" si="1"/>
        <v>0</v>
      </c>
      <c r="P26" s="40">
        <f t="shared" si="2"/>
        <v>0</v>
      </c>
      <c r="Q26" s="47">
        <f t="shared" si="5"/>
        <v>0</v>
      </c>
      <c r="R26" s="48" t="str">
        <f t="shared" si="4"/>
        <v>← La diferencia es cero, NO hay que retener</v>
      </c>
    </row>
    <row r="27" spans="2:18" ht="15.75" thickTop="1" x14ac:dyDescent="0.25"/>
  </sheetData>
  <sheetProtection password="BB7B" sheet="1" formatCells="0" formatColumns="0" formatRows="0" insertColumns="0" insertRows="0" insertHyperlinks="0" deleteColumns="0" deleteRows="0" sort="0" autoFilter="0" pivotTables="0"/>
  <conditionalFormatting sqref="Q6:Q26">
    <cfRule type="cellIs" dxfId="1" priority="1" operator="lessThan">
      <formula>0</formula>
    </cfRule>
  </conditionalFormatting>
  <hyperlinks>
    <hyperlink ref="B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D27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27" width="11.42578125" style="5"/>
    <col min="28" max="28" width="12.42578125" style="5" customWidth="1"/>
    <col min="29" max="29" width="15.7109375" style="5" customWidth="1"/>
    <col min="30" max="30" width="71.85546875" style="5" customWidth="1"/>
    <col min="31" max="16384" width="11.42578125" style="5"/>
  </cols>
  <sheetData>
    <row r="1" spans="1:30" ht="22.5" x14ac:dyDescent="0.3">
      <c r="A1" s="4"/>
      <c r="B1" s="2" t="s">
        <v>35</v>
      </c>
    </row>
    <row r="2" spans="1:30" x14ac:dyDescent="0.25">
      <c r="A2" s="4"/>
      <c r="B2" s="3" t="s">
        <v>7</v>
      </c>
    </row>
    <row r="3" spans="1:30" ht="15.75" thickBot="1" x14ac:dyDescent="0.3">
      <c r="A3" s="4"/>
      <c r="B3" s="1" t="s">
        <v>8</v>
      </c>
    </row>
    <row r="4" spans="1:30" ht="15.75" thickTop="1" x14ac:dyDescent="0.25">
      <c r="A4" s="7"/>
      <c r="C4" s="25"/>
      <c r="D4" s="26"/>
      <c r="E4" s="27"/>
      <c r="F4" s="26"/>
      <c r="G4" s="27"/>
      <c r="H4" s="27" t="s">
        <v>20</v>
      </c>
      <c r="I4" s="26"/>
      <c r="J4" s="26"/>
      <c r="K4" s="26"/>
      <c r="L4" s="26"/>
      <c r="M4" s="26"/>
      <c r="N4" s="26"/>
      <c r="O4" s="49" t="s">
        <v>16</v>
      </c>
      <c r="P4" s="25"/>
      <c r="Q4" s="26"/>
      <c r="R4" s="27"/>
      <c r="S4" s="26"/>
      <c r="T4" s="27" t="s">
        <v>15</v>
      </c>
      <c r="U4" s="26"/>
      <c r="V4" s="26"/>
      <c r="W4" s="26"/>
      <c r="X4" s="26"/>
      <c r="Y4" s="26"/>
      <c r="Z4" s="26"/>
      <c r="AA4" s="29" t="s">
        <v>16</v>
      </c>
      <c r="AB4" s="30" t="s">
        <v>17</v>
      </c>
      <c r="AC4" s="31" t="s">
        <v>18</v>
      </c>
      <c r="AD4" s="32" t="s">
        <v>27</v>
      </c>
    </row>
    <row r="5" spans="1:30" s="9" customFormat="1" x14ac:dyDescent="0.25">
      <c r="B5" s="10" t="s">
        <v>0</v>
      </c>
      <c r="C5" s="33" t="s">
        <v>9</v>
      </c>
      <c r="D5" s="33" t="s">
        <v>10</v>
      </c>
      <c r="E5" s="33" t="s">
        <v>11</v>
      </c>
      <c r="F5" s="33" t="s">
        <v>12</v>
      </c>
      <c r="G5" s="33" t="s">
        <v>13</v>
      </c>
      <c r="H5" s="33" t="s">
        <v>14</v>
      </c>
      <c r="I5" s="33" t="s">
        <v>21</v>
      </c>
      <c r="J5" s="33" t="s">
        <v>22</v>
      </c>
      <c r="K5" s="33" t="s">
        <v>23</v>
      </c>
      <c r="L5" s="33" t="s">
        <v>24</v>
      </c>
      <c r="M5" s="33" t="s">
        <v>25</v>
      </c>
      <c r="N5" s="33" t="s">
        <v>26</v>
      </c>
      <c r="O5" s="33" t="s">
        <v>26</v>
      </c>
      <c r="P5" s="33" t="s">
        <v>9</v>
      </c>
      <c r="Q5" s="33" t="s">
        <v>10</v>
      </c>
      <c r="R5" s="33" t="s">
        <v>11</v>
      </c>
      <c r="S5" s="33" t="s">
        <v>12</v>
      </c>
      <c r="T5" s="33" t="s">
        <v>13</v>
      </c>
      <c r="U5" s="33" t="s">
        <v>14</v>
      </c>
      <c r="V5" s="33" t="s">
        <v>21</v>
      </c>
      <c r="W5" s="33" t="s">
        <v>22</v>
      </c>
      <c r="X5" s="33" t="s">
        <v>23</v>
      </c>
      <c r="Y5" s="33" t="s">
        <v>24</v>
      </c>
      <c r="Z5" s="33" t="s">
        <v>25</v>
      </c>
      <c r="AA5" s="33" t="s">
        <v>25</v>
      </c>
      <c r="AB5" s="34" t="s">
        <v>26</v>
      </c>
      <c r="AC5" s="35" t="s">
        <v>19</v>
      </c>
      <c r="AD5" s="36"/>
    </row>
    <row r="6" spans="1:30" x14ac:dyDescent="0.25">
      <c r="B6" s="37" t="str">
        <f>Datos!B6</f>
        <v>EJEMPLO</v>
      </c>
      <c r="C6" s="38">
        <f>Enero!E6</f>
        <v>412.5</v>
      </c>
      <c r="D6" s="38">
        <f>Febrero!E6</f>
        <v>412.5</v>
      </c>
      <c r="E6" s="38">
        <f>Marzo!E6</f>
        <v>600</v>
      </c>
      <c r="F6" s="38">
        <f>Abril!E6</f>
        <v>412.5</v>
      </c>
      <c r="G6" s="38">
        <f>Mayo!E6</f>
        <v>412.5</v>
      </c>
      <c r="H6" s="39">
        <f>Junio!E6</f>
        <v>412.5</v>
      </c>
      <c r="I6" s="39">
        <f>Julio!E6</f>
        <v>600</v>
      </c>
      <c r="J6" s="39">
        <f>Agosto!E6</f>
        <v>412.5</v>
      </c>
      <c r="K6" s="39">
        <f>Septiembre!E6</f>
        <v>412.5</v>
      </c>
      <c r="L6" s="39">
        <f>Octubre!E6</f>
        <v>412.5</v>
      </c>
      <c r="M6" s="39">
        <f>Noviembre!E6</f>
        <v>600</v>
      </c>
      <c r="N6" s="39">
        <f>Diciembre!E6</f>
        <v>412.5</v>
      </c>
      <c r="O6" s="39">
        <f t="shared" ref="O6:O26" si="0">SUM(C6:N6)</f>
        <v>5512.5</v>
      </c>
      <c r="P6" s="38">
        <f>Enero!G6</f>
        <v>0</v>
      </c>
      <c r="Q6" s="38">
        <f>Febrero!G6</f>
        <v>0</v>
      </c>
      <c r="R6" s="38">
        <f>Marzo!G6</f>
        <v>28.72</v>
      </c>
      <c r="S6" s="38">
        <f>Abril!G6</f>
        <v>0</v>
      </c>
      <c r="T6" s="38">
        <f>Mayo!G6</f>
        <v>0</v>
      </c>
      <c r="U6" s="38">
        <f>Junio!G6</f>
        <v>0</v>
      </c>
      <c r="V6" s="38">
        <f>Julio!G6</f>
        <v>28.72</v>
      </c>
      <c r="W6" s="38">
        <f>Agosto!G6</f>
        <v>0</v>
      </c>
      <c r="X6" s="38">
        <f>Septiembre!G6</f>
        <v>0</v>
      </c>
      <c r="Y6" s="38">
        <f>Octubre!G6</f>
        <v>0</v>
      </c>
      <c r="Z6" s="38">
        <f>Noviembre!G6</f>
        <v>28.72</v>
      </c>
      <c r="AA6" s="38">
        <f t="shared" ref="AA6:AA26" si="1">SUM(P6:Z6)</f>
        <v>86.16</v>
      </c>
      <c r="AB6" s="40">
        <f t="shared" ref="AB6:AB26" si="2">IF(O6&lt;=5851.2,0,IF(AND(O6&gt;=5851.21,O6&lt;=7714.2),(((O6-5851.2)*0.1)+209.76),IF(AND(O6&gt;=7714.21,O6&lt;=10989.72),(((O6-7714.2)*0.1)+392.4),IF(AND(O6&gt;=10989.73,O6&lt;=24704.04),(((O6-10989.72)*0.2)+720),IF(O6&gt;24704.05,(((O6-24704.04)*0.3)+3462.84),0)))))</f>
        <v>0</v>
      </c>
      <c r="AC6" s="41">
        <f>AB6-AA6</f>
        <v>-86.16</v>
      </c>
      <c r="AD6" s="42" t="str">
        <f>IF(AC6=0,"← La diferencia es cero, NO hay que retener",IF(AC6&lt;0, "← La diferencia es negativa, NO se retendrá valor alguno en el mes de Diciembre.", "← La diferencia es positiva, esta cantidad es la retención del mes de Diciembre."))</f>
        <v>← La diferencia es negativa, NO se retendrá valor alguno en el mes de Diciembre.</v>
      </c>
    </row>
    <row r="7" spans="1:30" x14ac:dyDescent="0.25">
      <c r="B7" s="37">
        <f>Datos!B7</f>
        <v>0</v>
      </c>
      <c r="C7" s="43">
        <f>Enero!E7</f>
        <v>482.8125</v>
      </c>
      <c r="D7" s="43">
        <f>Febrero!E7</f>
        <v>482.8125</v>
      </c>
      <c r="E7" s="43">
        <f>Marzo!E7</f>
        <v>670.3125</v>
      </c>
      <c r="F7" s="43">
        <f>Abril!E7</f>
        <v>482.8125</v>
      </c>
      <c r="G7" s="43">
        <f>Mayo!E7</f>
        <v>482.8125</v>
      </c>
      <c r="H7" s="44">
        <f>Junio!E7</f>
        <v>482.8125</v>
      </c>
      <c r="I7" s="44">
        <f>Julio!E7</f>
        <v>670.3125</v>
      </c>
      <c r="J7" s="44">
        <f>Agosto!E7</f>
        <v>482.8125</v>
      </c>
      <c r="K7" s="44">
        <f>Septiembre!E7</f>
        <v>482.8125</v>
      </c>
      <c r="L7" s="44">
        <f>Octubre!E7</f>
        <v>482.8125</v>
      </c>
      <c r="M7" s="44">
        <f>Noviembre!E7</f>
        <v>670.3125</v>
      </c>
      <c r="N7" s="44">
        <f>Diciembre!E7</f>
        <v>482.8125</v>
      </c>
      <c r="O7" s="39">
        <f t="shared" si="0"/>
        <v>6356.25</v>
      </c>
      <c r="P7" s="43">
        <f>Enero!G7</f>
        <v>0</v>
      </c>
      <c r="Q7" s="43">
        <f>Febrero!G7</f>
        <v>0</v>
      </c>
      <c r="R7" s="43">
        <f>Marzo!G7</f>
        <v>35.446249999999999</v>
      </c>
      <c r="S7" s="43">
        <f>Abril!G7</f>
        <v>0</v>
      </c>
      <c r="T7" s="43">
        <f>Mayo!G7</f>
        <v>0</v>
      </c>
      <c r="U7" s="43">
        <f>Junio!G7</f>
        <v>85.311250000000001</v>
      </c>
      <c r="V7" s="43">
        <f>Julio!G7</f>
        <v>35.446249999999999</v>
      </c>
      <c r="W7" s="43">
        <f>Agosto!G7</f>
        <v>0</v>
      </c>
      <c r="X7" s="43">
        <f>Septiembre!G7</f>
        <v>0</v>
      </c>
      <c r="Y7" s="43">
        <f>Octubre!G7</f>
        <v>0</v>
      </c>
      <c r="Z7" s="43">
        <f>Noviembre!G7</f>
        <v>35.446249999999999</v>
      </c>
      <c r="AA7" s="38">
        <f t="shared" si="1"/>
        <v>191.64999999999998</v>
      </c>
      <c r="AB7" s="45">
        <f t="shared" si="2"/>
        <v>260.26499999999999</v>
      </c>
      <c r="AC7" s="46">
        <f t="shared" ref="AC7:AC15" si="3">AB7-AA7</f>
        <v>68.615000000000009</v>
      </c>
      <c r="AD7" s="50" t="str">
        <f t="shared" ref="AD7:AD26" si="4">IF(AC7=0,"← La diferencia es cero, NO hay que retener",IF(AC7&lt;0, "← La diferencia es negativa, NO se retendrá valor alguno en el mes de Diciembre.", "← La diferencia es positiva, esta cantidad es la retención del mes de Diciembre."))</f>
        <v>← La diferencia es positiva, esta cantidad es la retención del mes de Diciembre.</v>
      </c>
    </row>
    <row r="8" spans="1:30" x14ac:dyDescent="0.25">
      <c r="B8" s="37">
        <f>Datos!B8</f>
        <v>0</v>
      </c>
      <c r="C8" s="38">
        <f>Enero!E8</f>
        <v>0</v>
      </c>
      <c r="D8" s="38">
        <f>Febrero!E8</f>
        <v>0</v>
      </c>
      <c r="E8" s="38">
        <f>Marzo!E8</f>
        <v>187.5</v>
      </c>
      <c r="F8" s="38">
        <f>Abril!E8</f>
        <v>0</v>
      </c>
      <c r="G8" s="38">
        <f>Mayo!E8</f>
        <v>0</v>
      </c>
      <c r="H8" s="39">
        <f>Junio!E8</f>
        <v>0</v>
      </c>
      <c r="I8" s="39">
        <f>Julio!E8</f>
        <v>187.5</v>
      </c>
      <c r="J8" s="39">
        <f>Agosto!E8</f>
        <v>0</v>
      </c>
      <c r="K8" s="39">
        <f>Septiembre!E8</f>
        <v>0</v>
      </c>
      <c r="L8" s="39">
        <f>Octubre!E8</f>
        <v>0</v>
      </c>
      <c r="M8" s="39">
        <f>Noviembre!E8</f>
        <v>187.5</v>
      </c>
      <c r="N8" s="39">
        <f>Diciembre!E8</f>
        <v>0</v>
      </c>
      <c r="O8" s="39">
        <f t="shared" si="0"/>
        <v>562.5</v>
      </c>
      <c r="P8" s="38">
        <f>Enero!G8</f>
        <v>0</v>
      </c>
      <c r="Q8" s="38">
        <f>Febrero!G8</f>
        <v>0</v>
      </c>
      <c r="R8" s="38">
        <f>Marzo!G8</f>
        <v>0</v>
      </c>
      <c r="S8" s="38">
        <f>Abril!G8</f>
        <v>0</v>
      </c>
      <c r="T8" s="38">
        <f>Mayo!G8</f>
        <v>0</v>
      </c>
      <c r="U8" s="38">
        <f>Junio!G8</f>
        <v>0</v>
      </c>
      <c r="V8" s="38">
        <f>Julio!G8</f>
        <v>0</v>
      </c>
      <c r="W8" s="38">
        <f>Agosto!G8</f>
        <v>0</v>
      </c>
      <c r="X8" s="38">
        <f>Septiembre!G8</f>
        <v>0</v>
      </c>
      <c r="Y8" s="38">
        <f>Octubre!G8</f>
        <v>0</v>
      </c>
      <c r="Z8" s="38">
        <f>Noviembre!G8</f>
        <v>0</v>
      </c>
      <c r="AA8" s="38">
        <f t="shared" si="1"/>
        <v>0</v>
      </c>
      <c r="AB8" s="40">
        <f t="shared" si="2"/>
        <v>0</v>
      </c>
      <c r="AC8" s="41">
        <f t="shared" si="3"/>
        <v>0</v>
      </c>
      <c r="AD8" s="42" t="str">
        <f t="shared" si="4"/>
        <v>← La diferencia es cero, NO hay que retener</v>
      </c>
    </row>
    <row r="9" spans="1:30" x14ac:dyDescent="0.25">
      <c r="B9" s="37">
        <f>Datos!B9</f>
        <v>0</v>
      </c>
      <c r="C9" s="43">
        <f>Enero!E9</f>
        <v>0</v>
      </c>
      <c r="D9" s="43">
        <f>Febrero!E9</f>
        <v>0</v>
      </c>
      <c r="E9" s="43">
        <f>Marzo!E9</f>
        <v>0</v>
      </c>
      <c r="F9" s="43">
        <f>Abril!E9</f>
        <v>0</v>
      </c>
      <c r="G9" s="43">
        <f>Mayo!E9</f>
        <v>0</v>
      </c>
      <c r="H9" s="44">
        <f>Junio!E9</f>
        <v>0</v>
      </c>
      <c r="I9" s="44">
        <f>Julio!E9</f>
        <v>0</v>
      </c>
      <c r="J9" s="44">
        <f>Agosto!E9</f>
        <v>0</v>
      </c>
      <c r="K9" s="44">
        <f>Septiembre!E9</f>
        <v>0</v>
      </c>
      <c r="L9" s="44">
        <f>Octubre!E9</f>
        <v>0</v>
      </c>
      <c r="M9" s="44">
        <f>Noviembre!E9</f>
        <v>0</v>
      </c>
      <c r="N9" s="44">
        <f>Diciembre!E9</f>
        <v>0</v>
      </c>
      <c r="O9" s="39">
        <f t="shared" si="0"/>
        <v>0</v>
      </c>
      <c r="P9" s="43">
        <f>Enero!G9</f>
        <v>0</v>
      </c>
      <c r="Q9" s="43">
        <f>Febrero!G9</f>
        <v>0</v>
      </c>
      <c r="R9" s="43">
        <f>Marzo!G9</f>
        <v>0</v>
      </c>
      <c r="S9" s="43">
        <f>Abril!G9</f>
        <v>0</v>
      </c>
      <c r="T9" s="43">
        <f>Mayo!G9</f>
        <v>0</v>
      </c>
      <c r="U9" s="43">
        <f>Junio!G9</f>
        <v>0</v>
      </c>
      <c r="V9" s="43">
        <f>Julio!G9</f>
        <v>0</v>
      </c>
      <c r="W9" s="43">
        <f>Agosto!G9</f>
        <v>0</v>
      </c>
      <c r="X9" s="43">
        <f>Septiembre!G9</f>
        <v>0</v>
      </c>
      <c r="Y9" s="43">
        <f>Octubre!G9</f>
        <v>0</v>
      </c>
      <c r="Z9" s="43">
        <f>Noviembre!G9</f>
        <v>0</v>
      </c>
      <c r="AA9" s="38">
        <f t="shared" si="1"/>
        <v>0</v>
      </c>
      <c r="AB9" s="45">
        <f t="shared" si="2"/>
        <v>0</v>
      </c>
      <c r="AC9" s="46">
        <f t="shared" si="3"/>
        <v>0</v>
      </c>
      <c r="AD9" s="50" t="str">
        <f t="shared" si="4"/>
        <v>← La diferencia es cero, NO hay que retener</v>
      </c>
    </row>
    <row r="10" spans="1:30" x14ac:dyDescent="0.25">
      <c r="B10" s="37">
        <f>Datos!B10</f>
        <v>0</v>
      </c>
      <c r="C10" s="38">
        <f>Enero!E10</f>
        <v>0</v>
      </c>
      <c r="D10" s="38">
        <f>Febrero!E10</f>
        <v>0</v>
      </c>
      <c r="E10" s="38">
        <f>Marzo!E10</f>
        <v>0</v>
      </c>
      <c r="F10" s="38">
        <f>Abril!E10</f>
        <v>0</v>
      </c>
      <c r="G10" s="38">
        <f>Mayo!E10</f>
        <v>0</v>
      </c>
      <c r="H10" s="39">
        <f>Junio!E10</f>
        <v>0</v>
      </c>
      <c r="I10" s="39">
        <f>Julio!E10</f>
        <v>0</v>
      </c>
      <c r="J10" s="39">
        <f>Agosto!E10</f>
        <v>0</v>
      </c>
      <c r="K10" s="39">
        <f>Septiembre!E10</f>
        <v>0</v>
      </c>
      <c r="L10" s="39">
        <f>Octubre!E10</f>
        <v>0</v>
      </c>
      <c r="M10" s="39">
        <f>Noviembre!E10</f>
        <v>0</v>
      </c>
      <c r="N10" s="39">
        <f>Diciembre!E10</f>
        <v>0</v>
      </c>
      <c r="O10" s="39">
        <f t="shared" si="0"/>
        <v>0</v>
      </c>
      <c r="P10" s="38">
        <f>Enero!G10</f>
        <v>0</v>
      </c>
      <c r="Q10" s="38">
        <f>Febrero!G10</f>
        <v>0</v>
      </c>
      <c r="R10" s="38">
        <f>Marzo!G10</f>
        <v>0</v>
      </c>
      <c r="S10" s="38">
        <f>Abril!G10</f>
        <v>0</v>
      </c>
      <c r="T10" s="38">
        <f>Mayo!G10</f>
        <v>0</v>
      </c>
      <c r="U10" s="38">
        <f>Junio!G10</f>
        <v>0</v>
      </c>
      <c r="V10" s="38">
        <f>Julio!G10</f>
        <v>0</v>
      </c>
      <c r="W10" s="38">
        <f>Agosto!G10</f>
        <v>0</v>
      </c>
      <c r="X10" s="38">
        <f>Septiembre!G10</f>
        <v>0</v>
      </c>
      <c r="Y10" s="38">
        <f>Octubre!G10</f>
        <v>0</v>
      </c>
      <c r="Z10" s="38">
        <f>Noviembre!G10</f>
        <v>0</v>
      </c>
      <c r="AA10" s="38">
        <f t="shared" si="1"/>
        <v>0</v>
      </c>
      <c r="AB10" s="40">
        <f t="shared" si="2"/>
        <v>0</v>
      </c>
      <c r="AC10" s="41">
        <f t="shared" si="3"/>
        <v>0</v>
      </c>
      <c r="AD10" s="42" t="str">
        <f t="shared" si="4"/>
        <v>← La diferencia es cero, NO hay que retener</v>
      </c>
    </row>
    <row r="11" spans="1:30" x14ac:dyDescent="0.25">
      <c r="B11" s="37">
        <f>Datos!B11</f>
        <v>0</v>
      </c>
      <c r="C11" s="43">
        <f>Enero!E11</f>
        <v>0</v>
      </c>
      <c r="D11" s="43">
        <f>Febrero!E11</f>
        <v>0</v>
      </c>
      <c r="E11" s="43">
        <f>Marzo!E11</f>
        <v>0</v>
      </c>
      <c r="F11" s="43">
        <f>Abril!E11</f>
        <v>0</v>
      </c>
      <c r="G11" s="43">
        <f>Mayo!E11</f>
        <v>0</v>
      </c>
      <c r="H11" s="44">
        <f>Junio!E11</f>
        <v>0</v>
      </c>
      <c r="I11" s="44">
        <f>Julio!E11</f>
        <v>0</v>
      </c>
      <c r="J11" s="44">
        <f>Agosto!E11</f>
        <v>0</v>
      </c>
      <c r="K11" s="44">
        <f>Septiembre!E11</f>
        <v>0</v>
      </c>
      <c r="L11" s="44">
        <f>Octubre!E11</f>
        <v>0</v>
      </c>
      <c r="M11" s="44">
        <f>Noviembre!E11</f>
        <v>0</v>
      </c>
      <c r="N11" s="44">
        <f>Diciembre!E11</f>
        <v>0</v>
      </c>
      <c r="O11" s="39">
        <f t="shared" si="0"/>
        <v>0</v>
      </c>
      <c r="P11" s="43">
        <f>Enero!G11</f>
        <v>0</v>
      </c>
      <c r="Q11" s="43">
        <f>Febrero!G11</f>
        <v>0</v>
      </c>
      <c r="R11" s="43">
        <f>Marzo!G11</f>
        <v>0</v>
      </c>
      <c r="S11" s="43">
        <f>Abril!G11</f>
        <v>0</v>
      </c>
      <c r="T11" s="43">
        <f>Mayo!G11</f>
        <v>0</v>
      </c>
      <c r="U11" s="43">
        <f>Junio!G11</f>
        <v>0</v>
      </c>
      <c r="V11" s="43">
        <f>Julio!G11</f>
        <v>0</v>
      </c>
      <c r="W11" s="43">
        <f>Agosto!G11</f>
        <v>0</v>
      </c>
      <c r="X11" s="43">
        <f>Septiembre!G11</f>
        <v>0</v>
      </c>
      <c r="Y11" s="43">
        <f>Octubre!G11</f>
        <v>0</v>
      </c>
      <c r="Z11" s="43">
        <f>Noviembre!G11</f>
        <v>0</v>
      </c>
      <c r="AA11" s="38">
        <f t="shared" si="1"/>
        <v>0</v>
      </c>
      <c r="AB11" s="45">
        <f t="shared" si="2"/>
        <v>0</v>
      </c>
      <c r="AC11" s="46">
        <f t="shared" si="3"/>
        <v>0</v>
      </c>
      <c r="AD11" s="50" t="str">
        <f t="shared" si="4"/>
        <v>← La diferencia es cero, NO hay que retener</v>
      </c>
    </row>
    <row r="12" spans="1:30" x14ac:dyDescent="0.25">
      <c r="B12" s="37">
        <f>Datos!B12</f>
        <v>0</v>
      </c>
      <c r="C12" s="38">
        <f>Enero!E12</f>
        <v>0</v>
      </c>
      <c r="D12" s="38">
        <f>Febrero!E12</f>
        <v>0</v>
      </c>
      <c r="E12" s="38">
        <f>Marzo!E12</f>
        <v>0</v>
      </c>
      <c r="F12" s="38">
        <f>Abril!E12</f>
        <v>0</v>
      </c>
      <c r="G12" s="38">
        <f>Mayo!E12</f>
        <v>0</v>
      </c>
      <c r="H12" s="39">
        <f>Junio!E12</f>
        <v>0</v>
      </c>
      <c r="I12" s="39">
        <f>Julio!E12</f>
        <v>0</v>
      </c>
      <c r="J12" s="39">
        <f>Agosto!E12</f>
        <v>0</v>
      </c>
      <c r="K12" s="39">
        <f>Septiembre!E12</f>
        <v>0</v>
      </c>
      <c r="L12" s="39">
        <f>Octubre!E12</f>
        <v>0</v>
      </c>
      <c r="M12" s="39">
        <f>Noviembre!E12</f>
        <v>0</v>
      </c>
      <c r="N12" s="39">
        <f>Diciembre!E12</f>
        <v>0</v>
      </c>
      <c r="O12" s="39">
        <f t="shared" si="0"/>
        <v>0</v>
      </c>
      <c r="P12" s="38">
        <f>Enero!G12</f>
        <v>0</v>
      </c>
      <c r="Q12" s="38">
        <f>Febrero!G12</f>
        <v>0</v>
      </c>
      <c r="R12" s="38">
        <f>Marzo!G12</f>
        <v>0</v>
      </c>
      <c r="S12" s="38">
        <f>Abril!G12</f>
        <v>0</v>
      </c>
      <c r="T12" s="38">
        <f>Mayo!G12</f>
        <v>0</v>
      </c>
      <c r="U12" s="38">
        <f>Junio!G12</f>
        <v>0</v>
      </c>
      <c r="V12" s="38">
        <f>Julio!G12</f>
        <v>0</v>
      </c>
      <c r="W12" s="38">
        <f>Agosto!G12</f>
        <v>0</v>
      </c>
      <c r="X12" s="38">
        <f>Septiembre!G12</f>
        <v>0</v>
      </c>
      <c r="Y12" s="38">
        <f>Octubre!G12</f>
        <v>0</v>
      </c>
      <c r="Z12" s="38">
        <f>Noviembre!G12</f>
        <v>0</v>
      </c>
      <c r="AA12" s="38">
        <f t="shared" si="1"/>
        <v>0</v>
      </c>
      <c r="AB12" s="40">
        <f t="shared" si="2"/>
        <v>0</v>
      </c>
      <c r="AC12" s="41">
        <f t="shared" si="3"/>
        <v>0</v>
      </c>
      <c r="AD12" s="42" t="str">
        <f t="shared" si="4"/>
        <v>← La diferencia es cero, NO hay que retener</v>
      </c>
    </row>
    <row r="13" spans="1:30" x14ac:dyDescent="0.25">
      <c r="B13" s="37">
        <f>Datos!B13</f>
        <v>0</v>
      </c>
      <c r="C13" s="43">
        <f>Enero!E13</f>
        <v>0</v>
      </c>
      <c r="D13" s="43">
        <f>Febrero!E13</f>
        <v>0</v>
      </c>
      <c r="E13" s="43">
        <f>Marzo!E13</f>
        <v>0</v>
      </c>
      <c r="F13" s="43">
        <f>Abril!E13</f>
        <v>0</v>
      </c>
      <c r="G13" s="43">
        <f>Mayo!E13</f>
        <v>0</v>
      </c>
      <c r="H13" s="44">
        <f>Junio!E13</f>
        <v>0</v>
      </c>
      <c r="I13" s="44">
        <f>Julio!E13</f>
        <v>0</v>
      </c>
      <c r="J13" s="44">
        <f>Agosto!E13</f>
        <v>0</v>
      </c>
      <c r="K13" s="44">
        <f>Septiembre!E13</f>
        <v>0</v>
      </c>
      <c r="L13" s="44">
        <f>Octubre!E13</f>
        <v>0</v>
      </c>
      <c r="M13" s="44">
        <f>Noviembre!E13</f>
        <v>0</v>
      </c>
      <c r="N13" s="44">
        <f>Diciembre!E13</f>
        <v>0</v>
      </c>
      <c r="O13" s="39">
        <f t="shared" si="0"/>
        <v>0</v>
      </c>
      <c r="P13" s="43">
        <f>Enero!G13</f>
        <v>0</v>
      </c>
      <c r="Q13" s="43">
        <f>Febrero!G13</f>
        <v>0</v>
      </c>
      <c r="R13" s="43">
        <f>Marzo!G13</f>
        <v>0</v>
      </c>
      <c r="S13" s="43">
        <f>Abril!G13</f>
        <v>0</v>
      </c>
      <c r="T13" s="43">
        <f>Mayo!G13</f>
        <v>0</v>
      </c>
      <c r="U13" s="43">
        <f>Junio!G13</f>
        <v>0</v>
      </c>
      <c r="V13" s="43">
        <f>Julio!G13</f>
        <v>0</v>
      </c>
      <c r="W13" s="43">
        <f>Agosto!G13</f>
        <v>0</v>
      </c>
      <c r="X13" s="43">
        <f>Septiembre!G13</f>
        <v>0</v>
      </c>
      <c r="Y13" s="43">
        <f>Octubre!G13</f>
        <v>0</v>
      </c>
      <c r="Z13" s="43">
        <f>Noviembre!G13</f>
        <v>0</v>
      </c>
      <c r="AA13" s="38">
        <f t="shared" si="1"/>
        <v>0</v>
      </c>
      <c r="AB13" s="45">
        <f t="shared" si="2"/>
        <v>0</v>
      </c>
      <c r="AC13" s="46">
        <f t="shared" si="3"/>
        <v>0</v>
      </c>
      <c r="AD13" s="50" t="str">
        <f t="shared" si="4"/>
        <v>← La diferencia es cero, NO hay que retener</v>
      </c>
    </row>
    <row r="14" spans="1:30" x14ac:dyDescent="0.25">
      <c r="B14" s="37">
        <f>Datos!B14</f>
        <v>0</v>
      </c>
      <c r="C14" s="38">
        <f>Enero!E14</f>
        <v>0</v>
      </c>
      <c r="D14" s="38">
        <f>Febrero!E14</f>
        <v>0</v>
      </c>
      <c r="E14" s="38">
        <f>Marzo!E14</f>
        <v>0</v>
      </c>
      <c r="F14" s="38">
        <f>Abril!E14</f>
        <v>0</v>
      </c>
      <c r="G14" s="38">
        <f>Mayo!E14</f>
        <v>0</v>
      </c>
      <c r="H14" s="39">
        <f>Junio!E14</f>
        <v>0</v>
      </c>
      <c r="I14" s="39">
        <f>Julio!E14</f>
        <v>0</v>
      </c>
      <c r="J14" s="39">
        <f>Agosto!E14</f>
        <v>0</v>
      </c>
      <c r="K14" s="39">
        <f>Septiembre!E14</f>
        <v>0</v>
      </c>
      <c r="L14" s="39">
        <f>Octubre!E14</f>
        <v>0</v>
      </c>
      <c r="M14" s="39">
        <f>Noviembre!E14</f>
        <v>0</v>
      </c>
      <c r="N14" s="39">
        <f>Diciembre!E14</f>
        <v>0</v>
      </c>
      <c r="O14" s="39">
        <f t="shared" si="0"/>
        <v>0</v>
      </c>
      <c r="P14" s="38">
        <f>Enero!G14</f>
        <v>0</v>
      </c>
      <c r="Q14" s="38">
        <f>Febrero!G14</f>
        <v>0</v>
      </c>
      <c r="R14" s="38">
        <f>Marzo!G14</f>
        <v>0</v>
      </c>
      <c r="S14" s="38">
        <f>Abril!G14</f>
        <v>0</v>
      </c>
      <c r="T14" s="38">
        <f>Mayo!G14</f>
        <v>0</v>
      </c>
      <c r="U14" s="38">
        <f>Junio!G14</f>
        <v>0</v>
      </c>
      <c r="V14" s="38">
        <f>Julio!G14</f>
        <v>0</v>
      </c>
      <c r="W14" s="38">
        <f>Agosto!G14</f>
        <v>0</v>
      </c>
      <c r="X14" s="38">
        <f>Septiembre!G14</f>
        <v>0</v>
      </c>
      <c r="Y14" s="38">
        <f>Octubre!G14</f>
        <v>0</v>
      </c>
      <c r="Z14" s="38">
        <f>Noviembre!G14</f>
        <v>0</v>
      </c>
      <c r="AA14" s="38">
        <f t="shared" si="1"/>
        <v>0</v>
      </c>
      <c r="AB14" s="40">
        <f t="shared" si="2"/>
        <v>0</v>
      </c>
      <c r="AC14" s="41">
        <f t="shared" si="3"/>
        <v>0</v>
      </c>
      <c r="AD14" s="42" t="str">
        <f t="shared" si="4"/>
        <v>← La diferencia es cero, NO hay que retener</v>
      </c>
    </row>
    <row r="15" spans="1:30" x14ac:dyDescent="0.25">
      <c r="B15" s="37">
        <f>Datos!B15</f>
        <v>0</v>
      </c>
      <c r="C15" s="43">
        <f>Enero!E15</f>
        <v>0</v>
      </c>
      <c r="D15" s="43">
        <f>Febrero!E15</f>
        <v>0</v>
      </c>
      <c r="E15" s="43">
        <f>Marzo!E15</f>
        <v>0</v>
      </c>
      <c r="F15" s="43">
        <f>Abril!E15</f>
        <v>0</v>
      </c>
      <c r="G15" s="43">
        <f>Mayo!E15</f>
        <v>0</v>
      </c>
      <c r="H15" s="44">
        <f>Junio!E15</f>
        <v>0</v>
      </c>
      <c r="I15" s="44">
        <f>Julio!E15</f>
        <v>0</v>
      </c>
      <c r="J15" s="44">
        <f>Agosto!E15</f>
        <v>0</v>
      </c>
      <c r="K15" s="44">
        <f>Septiembre!E15</f>
        <v>0</v>
      </c>
      <c r="L15" s="44">
        <f>Octubre!E15</f>
        <v>0</v>
      </c>
      <c r="M15" s="44">
        <f>Noviembre!E15</f>
        <v>0</v>
      </c>
      <c r="N15" s="44">
        <f>Diciembre!E15</f>
        <v>0</v>
      </c>
      <c r="O15" s="39">
        <f t="shared" si="0"/>
        <v>0</v>
      </c>
      <c r="P15" s="43">
        <f>Enero!G15</f>
        <v>0</v>
      </c>
      <c r="Q15" s="43">
        <f>Febrero!G15</f>
        <v>0</v>
      </c>
      <c r="R15" s="43">
        <f>Marzo!G15</f>
        <v>0</v>
      </c>
      <c r="S15" s="43">
        <f>Abril!G15</f>
        <v>0</v>
      </c>
      <c r="T15" s="43">
        <f>Mayo!G15</f>
        <v>0</v>
      </c>
      <c r="U15" s="43">
        <f>Junio!G15</f>
        <v>0</v>
      </c>
      <c r="V15" s="43">
        <f>Julio!G15</f>
        <v>0</v>
      </c>
      <c r="W15" s="43">
        <f>Agosto!G15</f>
        <v>0</v>
      </c>
      <c r="X15" s="43">
        <f>Septiembre!G15</f>
        <v>0</v>
      </c>
      <c r="Y15" s="43">
        <f>Octubre!G15</f>
        <v>0</v>
      </c>
      <c r="Z15" s="43">
        <f>Noviembre!G15</f>
        <v>0</v>
      </c>
      <c r="AA15" s="38">
        <f t="shared" si="1"/>
        <v>0</v>
      </c>
      <c r="AB15" s="45">
        <f t="shared" si="2"/>
        <v>0</v>
      </c>
      <c r="AC15" s="46">
        <f t="shared" si="3"/>
        <v>0</v>
      </c>
      <c r="AD15" s="50" t="str">
        <f t="shared" si="4"/>
        <v>← La diferencia es cero, NO hay que retener</v>
      </c>
    </row>
    <row r="16" spans="1:30" x14ac:dyDescent="0.25">
      <c r="B16" s="37">
        <f>Datos!B16</f>
        <v>0</v>
      </c>
      <c r="C16" s="38">
        <f>Enero!E16</f>
        <v>0</v>
      </c>
      <c r="D16" s="38">
        <f>Febrero!E16</f>
        <v>0</v>
      </c>
      <c r="E16" s="38">
        <f>Marzo!E16</f>
        <v>0</v>
      </c>
      <c r="F16" s="38">
        <f>Abril!E16</f>
        <v>0</v>
      </c>
      <c r="G16" s="38">
        <f>Mayo!E16</f>
        <v>0</v>
      </c>
      <c r="H16" s="39">
        <f>Junio!E16</f>
        <v>0</v>
      </c>
      <c r="I16" s="39">
        <f>Julio!E16</f>
        <v>0</v>
      </c>
      <c r="J16" s="39">
        <f>Agosto!E16</f>
        <v>0</v>
      </c>
      <c r="K16" s="39">
        <f>Septiembre!E16</f>
        <v>0</v>
      </c>
      <c r="L16" s="39">
        <f>Octubre!E16</f>
        <v>0</v>
      </c>
      <c r="M16" s="39">
        <f>Noviembre!E16</f>
        <v>0</v>
      </c>
      <c r="N16" s="39">
        <f>Diciembre!E16</f>
        <v>0</v>
      </c>
      <c r="O16" s="39">
        <f t="shared" si="0"/>
        <v>0</v>
      </c>
      <c r="P16" s="38">
        <f>Enero!G16</f>
        <v>0</v>
      </c>
      <c r="Q16" s="38">
        <f>Febrero!G16</f>
        <v>0</v>
      </c>
      <c r="R16" s="38">
        <f>Marzo!G16</f>
        <v>0</v>
      </c>
      <c r="S16" s="38">
        <f>Abril!G16</f>
        <v>0</v>
      </c>
      <c r="T16" s="38">
        <f>Mayo!G16</f>
        <v>0</v>
      </c>
      <c r="U16" s="38">
        <f>Junio!G16</f>
        <v>0</v>
      </c>
      <c r="V16" s="38">
        <f>Julio!G16</f>
        <v>0</v>
      </c>
      <c r="W16" s="38">
        <f>Agosto!G16</f>
        <v>0</v>
      </c>
      <c r="X16" s="38">
        <f>Septiembre!G16</f>
        <v>0</v>
      </c>
      <c r="Y16" s="38">
        <f>Octubre!G16</f>
        <v>0</v>
      </c>
      <c r="Z16" s="38">
        <f>Noviembre!G16</f>
        <v>0</v>
      </c>
      <c r="AA16" s="38">
        <f t="shared" si="1"/>
        <v>0</v>
      </c>
      <c r="AB16" s="40">
        <f t="shared" si="2"/>
        <v>0</v>
      </c>
      <c r="AC16" s="41">
        <f t="shared" ref="AC16:AC26" si="5">AB16-AA16</f>
        <v>0</v>
      </c>
      <c r="AD16" s="42" t="str">
        <f t="shared" si="4"/>
        <v>← La diferencia es cero, NO hay que retener</v>
      </c>
    </row>
    <row r="17" spans="2:30" x14ac:dyDescent="0.25">
      <c r="B17" s="37">
        <f>Datos!B17</f>
        <v>0</v>
      </c>
      <c r="C17" s="43">
        <f>Enero!E17</f>
        <v>0</v>
      </c>
      <c r="D17" s="43">
        <f>Febrero!E17</f>
        <v>0</v>
      </c>
      <c r="E17" s="43">
        <f>Marzo!E17</f>
        <v>0</v>
      </c>
      <c r="F17" s="43">
        <f>Abril!E17</f>
        <v>0</v>
      </c>
      <c r="G17" s="43">
        <f>Mayo!E17</f>
        <v>0</v>
      </c>
      <c r="H17" s="44">
        <f>Junio!E17</f>
        <v>0</v>
      </c>
      <c r="I17" s="44">
        <f>Julio!E17</f>
        <v>0</v>
      </c>
      <c r="J17" s="44">
        <f>Agosto!E17</f>
        <v>0</v>
      </c>
      <c r="K17" s="44">
        <f>Septiembre!E17</f>
        <v>0</v>
      </c>
      <c r="L17" s="44">
        <f>Octubre!E17</f>
        <v>0</v>
      </c>
      <c r="M17" s="44">
        <f>Noviembre!E17</f>
        <v>0</v>
      </c>
      <c r="N17" s="44">
        <f>Diciembre!E17</f>
        <v>0</v>
      </c>
      <c r="O17" s="39">
        <f t="shared" si="0"/>
        <v>0</v>
      </c>
      <c r="P17" s="43">
        <f>Enero!G17</f>
        <v>0</v>
      </c>
      <c r="Q17" s="43">
        <f>Febrero!G17</f>
        <v>0</v>
      </c>
      <c r="R17" s="43">
        <f>Marzo!G17</f>
        <v>0</v>
      </c>
      <c r="S17" s="43">
        <f>Abril!G17</f>
        <v>0</v>
      </c>
      <c r="T17" s="43">
        <f>Mayo!G17</f>
        <v>0</v>
      </c>
      <c r="U17" s="43">
        <f>Junio!G17</f>
        <v>0</v>
      </c>
      <c r="V17" s="43">
        <f>Julio!G17</f>
        <v>0</v>
      </c>
      <c r="W17" s="43">
        <f>Agosto!G17</f>
        <v>0</v>
      </c>
      <c r="X17" s="43">
        <f>Septiembre!G17</f>
        <v>0</v>
      </c>
      <c r="Y17" s="43">
        <f>Octubre!G17</f>
        <v>0</v>
      </c>
      <c r="Z17" s="43">
        <f>Noviembre!G17</f>
        <v>0</v>
      </c>
      <c r="AA17" s="38">
        <f t="shared" si="1"/>
        <v>0</v>
      </c>
      <c r="AB17" s="45">
        <f t="shared" si="2"/>
        <v>0</v>
      </c>
      <c r="AC17" s="46">
        <f t="shared" si="5"/>
        <v>0</v>
      </c>
      <c r="AD17" s="50" t="str">
        <f t="shared" si="4"/>
        <v>← La diferencia es cero, NO hay que retener</v>
      </c>
    </row>
    <row r="18" spans="2:30" x14ac:dyDescent="0.25">
      <c r="B18" s="37">
        <f>Datos!B18</f>
        <v>0</v>
      </c>
      <c r="C18" s="38">
        <f>Enero!E18</f>
        <v>0</v>
      </c>
      <c r="D18" s="38">
        <f>Febrero!E18</f>
        <v>0</v>
      </c>
      <c r="E18" s="38">
        <f>Marzo!E18</f>
        <v>0</v>
      </c>
      <c r="F18" s="38">
        <f>Abril!E18</f>
        <v>0</v>
      </c>
      <c r="G18" s="38">
        <f>Mayo!E18</f>
        <v>0</v>
      </c>
      <c r="H18" s="39">
        <f>Junio!E18</f>
        <v>0</v>
      </c>
      <c r="I18" s="39">
        <f>Julio!E18</f>
        <v>0</v>
      </c>
      <c r="J18" s="39">
        <f>Agosto!E18</f>
        <v>0</v>
      </c>
      <c r="K18" s="39">
        <f>Septiembre!E18</f>
        <v>0</v>
      </c>
      <c r="L18" s="39">
        <f>Octubre!E18</f>
        <v>0</v>
      </c>
      <c r="M18" s="39">
        <f>Noviembre!E18</f>
        <v>0</v>
      </c>
      <c r="N18" s="39">
        <f>Diciembre!E18</f>
        <v>0</v>
      </c>
      <c r="O18" s="39">
        <f t="shared" si="0"/>
        <v>0</v>
      </c>
      <c r="P18" s="38">
        <f>Enero!G18</f>
        <v>0</v>
      </c>
      <c r="Q18" s="38">
        <f>Febrero!G18</f>
        <v>0</v>
      </c>
      <c r="R18" s="38">
        <f>Marzo!G18</f>
        <v>0</v>
      </c>
      <c r="S18" s="38">
        <f>Abril!G18</f>
        <v>0</v>
      </c>
      <c r="T18" s="38">
        <f>Mayo!G18</f>
        <v>0</v>
      </c>
      <c r="U18" s="38">
        <f>Junio!G18</f>
        <v>0</v>
      </c>
      <c r="V18" s="38">
        <f>Julio!G18</f>
        <v>0</v>
      </c>
      <c r="W18" s="38">
        <f>Agosto!G18</f>
        <v>0</v>
      </c>
      <c r="X18" s="38">
        <f>Septiembre!G18</f>
        <v>0</v>
      </c>
      <c r="Y18" s="38">
        <f>Octubre!G18</f>
        <v>0</v>
      </c>
      <c r="Z18" s="38">
        <f>Noviembre!G18</f>
        <v>0</v>
      </c>
      <c r="AA18" s="38">
        <f t="shared" si="1"/>
        <v>0</v>
      </c>
      <c r="AB18" s="40">
        <f t="shared" si="2"/>
        <v>0</v>
      </c>
      <c r="AC18" s="41">
        <f t="shared" si="5"/>
        <v>0</v>
      </c>
      <c r="AD18" s="42" t="str">
        <f t="shared" si="4"/>
        <v>← La diferencia es cero, NO hay que retener</v>
      </c>
    </row>
    <row r="19" spans="2:30" x14ac:dyDescent="0.25">
      <c r="B19" s="37">
        <f>Datos!B19</f>
        <v>0</v>
      </c>
      <c r="C19" s="43">
        <f>Enero!E19</f>
        <v>0</v>
      </c>
      <c r="D19" s="43">
        <f>Febrero!E19</f>
        <v>0</v>
      </c>
      <c r="E19" s="43">
        <f>Marzo!E19</f>
        <v>0</v>
      </c>
      <c r="F19" s="43">
        <f>Abril!E19</f>
        <v>0</v>
      </c>
      <c r="G19" s="43">
        <f>Mayo!E19</f>
        <v>0</v>
      </c>
      <c r="H19" s="44">
        <f>Junio!E19</f>
        <v>0</v>
      </c>
      <c r="I19" s="44">
        <f>Julio!E19</f>
        <v>0</v>
      </c>
      <c r="J19" s="44">
        <f>Agosto!E19</f>
        <v>0</v>
      </c>
      <c r="K19" s="44">
        <f>Septiembre!E19</f>
        <v>0</v>
      </c>
      <c r="L19" s="44">
        <f>Octubre!E19</f>
        <v>0</v>
      </c>
      <c r="M19" s="44">
        <f>Noviembre!E19</f>
        <v>0</v>
      </c>
      <c r="N19" s="44">
        <f>Diciembre!E19</f>
        <v>0</v>
      </c>
      <c r="O19" s="39">
        <f t="shared" si="0"/>
        <v>0</v>
      </c>
      <c r="P19" s="43">
        <f>Enero!G19</f>
        <v>0</v>
      </c>
      <c r="Q19" s="43">
        <f>Febrero!G19</f>
        <v>0</v>
      </c>
      <c r="R19" s="43">
        <f>Marzo!G19</f>
        <v>0</v>
      </c>
      <c r="S19" s="43">
        <f>Abril!G19</f>
        <v>0</v>
      </c>
      <c r="T19" s="43">
        <f>Mayo!G19</f>
        <v>0</v>
      </c>
      <c r="U19" s="43">
        <f>Junio!G19</f>
        <v>0</v>
      </c>
      <c r="V19" s="43">
        <f>Julio!G19</f>
        <v>0</v>
      </c>
      <c r="W19" s="43">
        <f>Agosto!G19</f>
        <v>0</v>
      </c>
      <c r="X19" s="43">
        <f>Septiembre!G19</f>
        <v>0</v>
      </c>
      <c r="Y19" s="43">
        <f>Octubre!G19</f>
        <v>0</v>
      </c>
      <c r="Z19" s="43">
        <f>Noviembre!G19</f>
        <v>0</v>
      </c>
      <c r="AA19" s="38">
        <f t="shared" si="1"/>
        <v>0</v>
      </c>
      <c r="AB19" s="45">
        <f t="shared" si="2"/>
        <v>0</v>
      </c>
      <c r="AC19" s="46">
        <f t="shared" si="5"/>
        <v>0</v>
      </c>
      <c r="AD19" s="50" t="str">
        <f t="shared" si="4"/>
        <v>← La diferencia es cero, NO hay que retener</v>
      </c>
    </row>
    <row r="20" spans="2:30" x14ac:dyDescent="0.25">
      <c r="B20" s="37">
        <f>Datos!B20</f>
        <v>0</v>
      </c>
      <c r="C20" s="38">
        <f>Enero!E20</f>
        <v>0</v>
      </c>
      <c r="D20" s="38">
        <f>Febrero!E20</f>
        <v>0</v>
      </c>
      <c r="E20" s="38">
        <f>Marzo!E20</f>
        <v>0</v>
      </c>
      <c r="F20" s="38">
        <f>Abril!E20</f>
        <v>0</v>
      </c>
      <c r="G20" s="38">
        <f>Mayo!E20</f>
        <v>0</v>
      </c>
      <c r="H20" s="39">
        <f>Junio!E20</f>
        <v>0</v>
      </c>
      <c r="I20" s="39">
        <f>Julio!E20</f>
        <v>0</v>
      </c>
      <c r="J20" s="39">
        <f>Agosto!E20</f>
        <v>0</v>
      </c>
      <c r="K20" s="39">
        <f>Septiembre!E20</f>
        <v>0</v>
      </c>
      <c r="L20" s="39">
        <f>Octubre!E20</f>
        <v>0</v>
      </c>
      <c r="M20" s="39">
        <f>Noviembre!E20</f>
        <v>0</v>
      </c>
      <c r="N20" s="39">
        <f>Diciembre!E20</f>
        <v>0</v>
      </c>
      <c r="O20" s="39">
        <f t="shared" si="0"/>
        <v>0</v>
      </c>
      <c r="P20" s="38">
        <f>Enero!G20</f>
        <v>0</v>
      </c>
      <c r="Q20" s="38">
        <f>Febrero!G20</f>
        <v>0</v>
      </c>
      <c r="R20" s="38">
        <f>Marzo!G20</f>
        <v>0</v>
      </c>
      <c r="S20" s="38">
        <f>Abril!G20</f>
        <v>0</v>
      </c>
      <c r="T20" s="38">
        <f>Mayo!G20</f>
        <v>0</v>
      </c>
      <c r="U20" s="38">
        <f>Junio!G20</f>
        <v>0</v>
      </c>
      <c r="V20" s="38">
        <f>Julio!G20</f>
        <v>0</v>
      </c>
      <c r="W20" s="38">
        <f>Agosto!G20</f>
        <v>0</v>
      </c>
      <c r="X20" s="38">
        <f>Septiembre!G20</f>
        <v>0</v>
      </c>
      <c r="Y20" s="38">
        <f>Octubre!G20</f>
        <v>0</v>
      </c>
      <c r="Z20" s="38">
        <f>Noviembre!G20</f>
        <v>0</v>
      </c>
      <c r="AA20" s="38">
        <f t="shared" si="1"/>
        <v>0</v>
      </c>
      <c r="AB20" s="40">
        <f t="shared" si="2"/>
        <v>0</v>
      </c>
      <c r="AC20" s="41">
        <f t="shared" si="5"/>
        <v>0</v>
      </c>
      <c r="AD20" s="42" t="str">
        <f t="shared" si="4"/>
        <v>← La diferencia es cero, NO hay que retener</v>
      </c>
    </row>
    <row r="21" spans="2:30" x14ac:dyDescent="0.25">
      <c r="B21" s="37">
        <f>Datos!B21</f>
        <v>0</v>
      </c>
      <c r="C21" s="43">
        <f>Enero!E21</f>
        <v>0</v>
      </c>
      <c r="D21" s="43">
        <f>Febrero!E21</f>
        <v>0</v>
      </c>
      <c r="E21" s="43">
        <f>Marzo!E21</f>
        <v>0</v>
      </c>
      <c r="F21" s="43">
        <f>Abril!E21</f>
        <v>0</v>
      </c>
      <c r="G21" s="43">
        <f>Mayo!E21</f>
        <v>0</v>
      </c>
      <c r="H21" s="44">
        <f>Junio!E21</f>
        <v>0</v>
      </c>
      <c r="I21" s="44">
        <f>Julio!E21</f>
        <v>0</v>
      </c>
      <c r="J21" s="44">
        <f>Agosto!E21</f>
        <v>0</v>
      </c>
      <c r="K21" s="44">
        <f>Septiembre!E21</f>
        <v>0</v>
      </c>
      <c r="L21" s="44">
        <f>Octubre!E21</f>
        <v>0</v>
      </c>
      <c r="M21" s="44">
        <f>Noviembre!E21</f>
        <v>0</v>
      </c>
      <c r="N21" s="44">
        <f>Diciembre!E21</f>
        <v>0</v>
      </c>
      <c r="O21" s="39">
        <f t="shared" si="0"/>
        <v>0</v>
      </c>
      <c r="P21" s="43">
        <f>Enero!G21</f>
        <v>0</v>
      </c>
      <c r="Q21" s="43">
        <f>Febrero!G21</f>
        <v>0</v>
      </c>
      <c r="R21" s="43">
        <f>Marzo!G21</f>
        <v>0</v>
      </c>
      <c r="S21" s="43">
        <f>Abril!G21</f>
        <v>0</v>
      </c>
      <c r="T21" s="43">
        <f>Mayo!G21</f>
        <v>0</v>
      </c>
      <c r="U21" s="43">
        <f>Junio!G21</f>
        <v>0</v>
      </c>
      <c r="V21" s="43">
        <f>Julio!G21</f>
        <v>0</v>
      </c>
      <c r="W21" s="43">
        <f>Agosto!G21</f>
        <v>0</v>
      </c>
      <c r="X21" s="43">
        <f>Septiembre!G21</f>
        <v>0</v>
      </c>
      <c r="Y21" s="43">
        <f>Octubre!G21</f>
        <v>0</v>
      </c>
      <c r="Z21" s="43">
        <f>Noviembre!G21</f>
        <v>0</v>
      </c>
      <c r="AA21" s="38">
        <f t="shared" si="1"/>
        <v>0</v>
      </c>
      <c r="AB21" s="45">
        <f t="shared" si="2"/>
        <v>0</v>
      </c>
      <c r="AC21" s="46">
        <f t="shared" si="5"/>
        <v>0</v>
      </c>
      <c r="AD21" s="50" t="str">
        <f t="shared" si="4"/>
        <v>← La diferencia es cero, NO hay que retener</v>
      </c>
    </row>
    <row r="22" spans="2:30" x14ac:dyDescent="0.25">
      <c r="B22" s="37">
        <f>Datos!B22</f>
        <v>0</v>
      </c>
      <c r="C22" s="38">
        <f>Enero!E22</f>
        <v>0</v>
      </c>
      <c r="D22" s="38">
        <f>Febrero!E22</f>
        <v>0</v>
      </c>
      <c r="E22" s="38">
        <f>Marzo!E22</f>
        <v>0</v>
      </c>
      <c r="F22" s="38">
        <f>Abril!E22</f>
        <v>0</v>
      </c>
      <c r="G22" s="38">
        <f>Mayo!E22</f>
        <v>0</v>
      </c>
      <c r="H22" s="39">
        <f>Junio!E22</f>
        <v>0</v>
      </c>
      <c r="I22" s="39">
        <f>Julio!E22</f>
        <v>0</v>
      </c>
      <c r="J22" s="39">
        <f>Agosto!E22</f>
        <v>0</v>
      </c>
      <c r="K22" s="39">
        <f>Septiembre!E22</f>
        <v>0</v>
      </c>
      <c r="L22" s="39">
        <f>Octubre!E22</f>
        <v>0</v>
      </c>
      <c r="M22" s="39">
        <f>Noviembre!E22</f>
        <v>0</v>
      </c>
      <c r="N22" s="39">
        <f>Diciembre!E22</f>
        <v>0</v>
      </c>
      <c r="O22" s="39">
        <f t="shared" si="0"/>
        <v>0</v>
      </c>
      <c r="P22" s="38">
        <f>Enero!G22</f>
        <v>0</v>
      </c>
      <c r="Q22" s="38">
        <f>Febrero!G22</f>
        <v>0</v>
      </c>
      <c r="R22" s="38">
        <f>Marzo!G22</f>
        <v>0</v>
      </c>
      <c r="S22" s="38">
        <f>Abril!G22</f>
        <v>0</v>
      </c>
      <c r="T22" s="38">
        <f>Mayo!G22</f>
        <v>0</v>
      </c>
      <c r="U22" s="38">
        <f>Junio!G22</f>
        <v>0</v>
      </c>
      <c r="V22" s="38">
        <f>Julio!G22</f>
        <v>0</v>
      </c>
      <c r="W22" s="38">
        <f>Agosto!G22</f>
        <v>0</v>
      </c>
      <c r="X22" s="38">
        <f>Septiembre!G22</f>
        <v>0</v>
      </c>
      <c r="Y22" s="38">
        <f>Octubre!G22</f>
        <v>0</v>
      </c>
      <c r="Z22" s="38">
        <f>Noviembre!G22</f>
        <v>0</v>
      </c>
      <c r="AA22" s="38">
        <f t="shared" si="1"/>
        <v>0</v>
      </c>
      <c r="AB22" s="40">
        <f t="shared" si="2"/>
        <v>0</v>
      </c>
      <c r="AC22" s="41">
        <f t="shared" si="5"/>
        <v>0</v>
      </c>
      <c r="AD22" s="42" t="str">
        <f t="shared" si="4"/>
        <v>← La diferencia es cero, NO hay que retener</v>
      </c>
    </row>
    <row r="23" spans="2:30" x14ac:dyDescent="0.25">
      <c r="B23" s="37">
        <f>Datos!B23</f>
        <v>0</v>
      </c>
      <c r="C23" s="43">
        <f>Enero!E23</f>
        <v>0</v>
      </c>
      <c r="D23" s="43">
        <f>Febrero!E23</f>
        <v>0</v>
      </c>
      <c r="E23" s="43">
        <f>Marzo!E23</f>
        <v>0</v>
      </c>
      <c r="F23" s="43">
        <f>Abril!E23</f>
        <v>0</v>
      </c>
      <c r="G23" s="43">
        <f>Mayo!E23</f>
        <v>0</v>
      </c>
      <c r="H23" s="44">
        <f>Junio!E23</f>
        <v>0</v>
      </c>
      <c r="I23" s="44">
        <f>Julio!E23</f>
        <v>0</v>
      </c>
      <c r="J23" s="44">
        <f>Agosto!E23</f>
        <v>0</v>
      </c>
      <c r="K23" s="44">
        <f>Septiembre!E23</f>
        <v>0</v>
      </c>
      <c r="L23" s="44">
        <f>Octubre!E23</f>
        <v>0</v>
      </c>
      <c r="M23" s="44">
        <f>Noviembre!E23</f>
        <v>0</v>
      </c>
      <c r="N23" s="44">
        <f>Diciembre!E23</f>
        <v>0</v>
      </c>
      <c r="O23" s="39">
        <f t="shared" si="0"/>
        <v>0</v>
      </c>
      <c r="P23" s="43">
        <f>Enero!G23</f>
        <v>0</v>
      </c>
      <c r="Q23" s="43">
        <f>Febrero!G23</f>
        <v>0</v>
      </c>
      <c r="R23" s="43">
        <f>Marzo!G23</f>
        <v>0</v>
      </c>
      <c r="S23" s="43">
        <f>Abril!G23</f>
        <v>0</v>
      </c>
      <c r="T23" s="43">
        <f>Mayo!G23</f>
        <v>0</v>
      </c>
      <c r="U23" s="43">
        <f>Junio!G23</f>
        <v>0</v>
      </c>
      <c r="V23" s="43">
        <f>Julio!G23</f>
        <v>0</v>
      </c>
      <c r="W23" s="43">
        <f>Agosto!G23</f>
        <v>0</v>
      </c>
      <c r="X23" s="43">
        <f>Septiembre!G23</f>
        <v>0</v>
      </c>
      <c r="Y23" s="43">
        <f>Octubre!G23</f>
        <v>0</v>
      </c>
      <c r="Z23" s="43">
        <f>Noviembre!G23</f>
        <v>0</v>
      </c>
      <c r="AA23" s="38">
        <f t="shared" si="1"/>
        <v>0</v>
      </c>
      <c r="AB23" s="45">
        <f t="shared" si="2"/>
        <v>0</v>
      </c>
      <c r="AC23" s="46">
        <f t="shared" si="5"/>
        <v>0</v>
      </c>
      <c r="AD23" s="50" t="str">
        <f t="shared" si="4"/>
        <v>← La diferencia es cero, NO hay que retener</v>
      </c>
    </row>
    <row r="24" spans="2:30" x14ac:dyDescent="0.25">
      <c r="B24" s="37">
        <f>Datos!B24</f>
        <v>0</v>
      </c>
      <c r="C24" s="38">
        <f>Enero!E24</f>
        <v>0</v>
      </c>
      <c r="D24" s="38">
        <f>Febrero!E24</f>
        <v>0</v>
      </c>
      <c r="E24" s="38">
        <f>Marzo!E24</f>
        <v>0</v>
      </c>
      <c r="F24" s="38">
        <f>Abril!E24</f>
        <v>0</v>
      </c>
      <c r="G24" s="38">
        <f>Mayo!E24</f>
        <v>0</v>
      </c>
      <c r="H24" s="39">
        <f>Junio!E24</f>
        <v>0</v>
      </c>
      <c r="I24" s="39">
        <f>Julio!E24</f>
        <v>0</v>
      </c>
      <c r="J24" s="39">
        <f>Agosto!E24</f>
        <v>0</v>
      </c>
      <c r="K24" s="39">
        <f>Septiembre!E24</f>
        <v>0</v>
      </c>
      <c r="L24" s="39">
        <f>Octubre!E24</f>
        <v>0</v>
      </c>
      <c r="M24" s="39">
        <f>Noviembre!E24</f>
        <v>0</v>
      </c>
      <c r="N24" s="39">
        <f>Diciembre!E24</f>
        <v>0</v>
      </c>
      <c r="O24" s="39">
        <f t="shared" si="0"/>
        <v>0</v>
      </c>
      <c r="P24" s="38">
        <f>Enero!G24</f>
        <v>0</v>
      </c>
      <c r="Q24" s="38">
        <f>Febrero!G24</f>
        <v>0</v>
      </c>
      <c r="R24" s="38">
        <f>Marzo!G24</f>
        <v>0</v>
      </c>
      <c r="S24" s="38">
        <f>Abril!G24</f>
        <v>0</v>
      </c>
      <c r="T24" s="38">
        <f>Mayo!G24</f>
        <v>0</v>
      </c>
      <c r="U24" s="38">
        <f>Junio!G24</f>
        <v>0</v>
      </c>
      <c r="V24" s="38">
        <f>Julio!G24</f>
        <v>0</v>
      </c>
      <c r="W24" s="38">
        <f>Agosto!G24</f>
        <v>0</v>
      </c>
      <c r="X24" s="38">
        <f>Septiembre!G24</f>
        <v>0</v>
      </c>
      <c r="Y24" s="38">
        <f>Octubre!G24</f>
        <v>0</v>
      </c>
      <c r="Z24" s="38">
        <f>Noviembre!G24</f>
        <v>0</v>
      </c>
      <c r="AA24" s="38">
        <f t="shared" si="1"/>
        <v>0</v>
      </c>
      <c r="AB24" s="40">
        <f t="shared" si="2"/>
        <v>0</v>
      </c>
      <c r="AC24" s="41">
        <f t="shared" si="5"/>
        <v>0</v>
      </c>
      <c r="AD24" s="42" t="str">
        <f t="shared" si="4"/>
        <v>← La diferencia es cero, NO hay que retener</v>
      </c>
    </row>
    <row r="25" spans="2:30" x14ac:dyDescent="0.25">
      <c r="B25" s="37">
        <f>Datos!B25</f>
        <v>0</v>
      </c>
      <c r="C25" s="43">
        <f>Enero!E25</f>
        <v>0</v>
      </c>
      <c r="D25" s="43">
        <f>Febrero!E25</f>
        <v>0</v>
      </c>
      <c r="E25" s="43">
        <f>Marzo!E25</f>
        <v>0</v>
      </c>
      <c r="F25" s="43">
        <f>Abril!E25</f>
        <v>0</v>
      </c>
      <c r="G25" s="43">
        <f>Mayo!E25</f>
        <v>0</v>
      </c>
      <c r="H25" s="44">
        <f>Junio!E25</f>
        <v>0</v>
      </c>
      <c r="I25" s="44">
        <f>Julio!E25</f>
        <v>0</v>
      </c>
      <c r="J25" s="44">
        <f>Agosto!E25</f>
        <v>0</v>
      </c>
      <c r="K25" s="44">
        <f>Septiembre!E25</f>
        <v>0</v>
      </c>
      <c r="L25" s="44">
        <f>Octubre!E25</f>
        <v>0</v>
      </c>
      <c r="M25" s="44">
        <f>Noviembre!E25</f>
        <v>0</v>
      </c>
      <c r="N25" s="44">
        <f>Diciembre!E25</f>
        <v>0</v>
      </c>
      <c r="O25" s="39">
        <f t="shared" si="0"/>
        <v>0</v>
      </c>
      <c r="P25" s="43">
        <f>Enero!G25</f>
        <v>0</v>
      </c>
      <c r="Q25" s="43">
        <f>Febrero!G25</f>
        <v>0</v>
      </c>
      <c r="R25" s="43">
        <f>Marzo!G25</f>
        <v>0</v>
      </c>
      <c r="S25" s="43">
        <f>Abril!G25</f>
        <v>0</v>
      </c>
      <c r="T25" s="43">
        <f>Mayo!G25</f>
        <v>0</v>
      </c>
      <c r="U25" s="43">
        <f>Junio!G25</f>
        <v>0</v>
      </c>
      <c r="V25" s="43">
        <f>Julio!G25</f>
        <v>0</v>
      </c>
      <c r="W25" s="43">
        <f>Agosto!G25</f>
        <v>0</v>
      </c>
      <c r="X25" s="43">
        <f>Septiembre!G25</f>
        <v>0</v>
      </c>
      <c r="Y25" s="43">
        <f>Octubre!G25</f>
        <v>0</v>
      </c>
      <c r="Z25" s="43">
        <f>Noviembre!G25</f>
        <v>0</v>
      </c>
      <c r="AA25" s="38">
        <f t="shared" si="1"/>
        <v>0</v>
      </c>
      <c r="AB25" s="45">
        <f t="shared" si="2"/>
        <v>0</v>
      </c>
      <c r="AC25" s="46">
        <f t="shared" si="5"/>
        <v>0</v>
      </c>
      <c r="AD25" s="50" t="str">
        <f t="shared" si="4"/>
        <v>← La diferencia es cero, NO hay que retener</v>
      </c>
    </row>
    <row r="26" spans="2:30" ht="15.75" thickBot="1" x14ac:dyDescent="0.3">
      <c r="B26" s="37">
        <f>Datos!B26</f>
        <v>0</v>
      </c>
      <c r="C26" s="38">
        <f>Enero!E26</f>
        <v>0</v>
      </c>
      <c r="D26" s="38">
        <f>Febrero!E26</f>
        <v>0</v>
      </c>
      <c r="E26" s="38">
        <f>Marzo!E26</f>
        <v>0</v>
      </c>
      <c r="F26" s="38">
        <f>Abril!E26</f>
        <v>0</v>
      </c>
      <c r="G26" s="38">
        <f>Mayo!E26</f>
        <v>0</v>
      </c>
      <c r="H26" s="39">
        <f>Junio!E26</f>
        <v>0</v>
      </c>
      <c r="I26" s="39">
        <f>Julio!E26</f>
        <v>0</v>
      </c>
      <c r="J26" s="39">
        <f>Agosto!E26</f>
        <v>0</v>
      </c>
      <c r="K26" s="39">
        <f>Septiembre!E26</f>
        <v>0</v>
      </c>
      <c r="L26" s="39">
        <f>Octubre!E26</f>
        <v>0</v>
      </c>
      <c r="M26" s="39">
        <f>Noviembre!E26</f>
        <v>0</v>
      </c>
      <c r="N26" s="39">
        <f>Diciembre!E26</f>
        <v>0</v>
      </c>
      <c r="O26" s="39">
        <f t="shared" si="0"/>
        <v>0</v>
      </c>
      <c r="P26" s="38">
        <f>Enero!G26</f>
        <v>0</v>
      </c>
      <c r="Q26" s="38">
        <f>Febrero!G26</f>
        <v>0</v>
      </c>
      <c r="R26" s="38">
        <f>Marzo!G26</f>
        <v>0</v>
      </c>
      <c r="S26" s="38">
        <f>Abril!G26</f>
        <v>0</v>
      </c>
      <c r="T26" s="38">
        <f>Mayo!G26</f>
        <v>0</v>
      </c>
      <c r="U26" s="38">
        <f>Junio!G26</f>
        <v>0</v>
      </c>
      <c r="V26" s="38">
        <f>Julio!G26</f>
        <v>0</v>
      </c>
      <c r="W26" s="38">
        <f>Agosto!G26</f>
        <v>0</v>
      </c>
      <c r="X26" s="38">
        <f>Septiembre!G26</f>
        <v>0</v>
      </c>
      <c r="Y26" s="38">
        <f>Octubre!G26</f>
        <v>0</v>
      </c>
      <c r="Z26" s="38">
        <f>Noviembre!G26</f>
        <v>0</v>
      </c>
      <c r="AA26" s="38">
        <f t="shared" si="1"/>
        <v>0</v>
      </c>
      <c r="AB26" s="40">
        <f t="shared" si="2"/>
        <v>0</v>
      </c>
      <c r="AC26" s="47">
        <f t="shared" si="5"/>
        <v>0</v>
      </c>
      <c r="AD26" s="48" t="str">
        <f t="shared" si="4"/>
        <v>← La diferencia es cero, NO hay que retener</v>
      </c>
    </row>
    <row r="27" spans="2:30" ht="15.75" thickTop="1" x14ac:dyDescent="0.25"/>
  </sheetData>
  <sheetProtection password="BB7B" sheet="1" formatCells="0" formatColumns="0" formatRows="0" insertColumns="0" insertRows="0" insertHyperlinks="0" deleteColumns="0" deleteRows="0" sort="0" autoFilter="0" pivotTables="0"/>
  <conditionalFormatting sqref="AC6:AC26">
    <cfRule type="cellIs" dxfId="0" priority="1" operator="lessThan">
      <formula>0</formula>
    </cfRule>
  </conditionalFormatting>
  <hyperlinks>
    <hyperlink ref="B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8" width="11.42578125" style="5"/>
    <col min="9" max="11" width="11.42578125" style="5" customWidth="1"/>
    <col min="12" max="17" width="11.42578125" style="5"/>
    <col min="18" max="18" width="11.42578125" style="5" customWidth="1"/>
    <col min="19" max="19" width="11.42578125" style="5"/>
    <col min="20" max="20" width="2.7109375" style="5" customWidth="1"/>
    <col min="21" max="16384" width="11.42578125" style="5"/>
  </cols>
  <sheetData>
    <row r="1" spans="1:21" ht="22.5" x14ac:dyDescent="0.3">
      <c r="A1" s="4"/>
      <c r="B1" s="2" t="s">
        <v>35</v>
      </c>
    </row>
    <row r="2" spans="1:21" x14ac:dyDescent="0.25">
      <c r="A2" s="4"/>
      <c r="B2" s="3" t="s">
        <v>7</v>
      </c>
    </row>
    <row r="3" spans="1:21" x14ac:dyDescent="0.25">
      <c r="A3" s="4"/>
      <c r="B3" s="1" t="s">
        <v>8</v>
      </c>
    </row>
    <row r="4" spans="1:21" x14ac:dyDescent="0.25">
      <c r="A4" s="7"/>
      <c r="C4" s="25"/>
      <c r="D4" s="26"/>
      <c r="E4" s="27"/>
      <c r="F4" s="27"/>
      <c r="G4" s="26"/>
      <c r="H4" s="27"/>
      <c r="I4" s="27" t="s">
        <v>28</v>
      </c>
      <c r="J4" s="26"/>
      <c r="K4" s="26"/>
      <c r="L4" s="26"/>
      <c r="M4" s="26"/>
      <c r="N4" s="26"/>
      <c r="O4" s="26"/>
      <c r="P4" s="26"/>
      <c r="Q4" s="26"/>
      <c r="R4" s="28"/>
      <c r="S4" s="49" t="s">
        <v>16</v>
      </c>
    </row>
    <row r="5" spans="1:21" s="9" customFormat="1" ht="30" x14ac:dyDescent="0.25">
      <c r="B5" s="10" t="s">
        <v>0</v>
      </c>
      <c r="C5" s="33" t="s">
        <v>9</v>
      </c>
      <c r="D5" s="33" t="s">
        <v>10</v>
      </c>
      <c r="E5" s="33" t="s">
        <v>11</v>
      </c>
      <c r="F5" s="33" t="s">
        <v>36</v>
      </c>
      <c r="G5" s="33" t="s">
        <v>12</v>
      </c>
      <c r="H5" s="33" t="s">
        <v>13</v>
      </c>
      <c r="I5" s="33" t="s">
        <v>14</v>
      </c>
      <c r="J5" s="33" t="s">
        <v>21</v>
      </c>
      <c r="K5" s="33" t="s">
        <v>38</v>
      </c>
      <c r="L5" s="33" t="s">
        <v>22</v>
      </c>
      <c r="M5" s="33" t="s">
        <v>23</v>
      </c>
      <c r="N5" s="33" t="s">
        <v>24</v>
      </c>
      <c r="O5" s="33" t="s">
        <v>25</v>
      </c>
      <c r="P5" s="33" t="s">
        <v>37</v>
      </c>
      <c r="Q5" s="33" t="s">
        <v>26</v>
      </c>
      <c r="R5" s="33" t="s">
        <v>29</v>
      </c>
      <c r="S5" s="33" t="s">
        <v>26</v>
      </c>
    </row>
    <row r="6" spans="1:21" x14ac:dyDescent="0.25">
      <c r="B6" s="37" t="str">
        <f>+'Hoja de Control'!B11</f>
        <v>EJEMPLO</v>
      </c>
      <c r="C6" s="38">
        <f>'Hoja de Control'!C11</f>
        <v>440</v>
      </c>
      <c r="D6" s="38">
        <f>C6</f>
        <v>440</v>
      </c>
      <c r="E6" s="38">
        <f>C6</f>
        <v>440</v>
      </c>
      <c r="F6" s="38">
        <f>+'Hoja de Control'!D11</f>
        <v>200</v>
      </c>
      <c r="G6" s="38">
        <f>C6</f>
        <v>440</v>
      </c>
      <c r="H6" s="38">
        <f>C6</f>
        <v>440</v>
      </c>
      <c r="I6" s="38">
        <f>C6</f>
        <v>440</v>
      </c>
      <c r="J6" s="38">
        <f t="shared" ref="J6:J26" si="0">C6</f>
        <v>440</v>
      </c>
      <c r="K6" s="38">
        <f>+'Hoja de Control'!E11</f>
        <v>200</v>
      </c>
      <c r="L6" s="38">
        <f t="shared" ref="L6:L26" si="1">C6</f>
        <v>440</v>
      </c>
      <c r="M6" s="38">
        <f t="shared" ref="M6:M26" si="2">C6</f>
        <v>440</v>
      </c>
      <c r="N6" s="38">
        <f t="shared" ref="N6:N26" si="3">C6</f>
        <v>440</v>
      </c>
      <c r="O6" s="38">
        <f t="shared" ref="O6:O26" si="4">C6</f>
        <v>440</v>
      </c>
      <c r="P6" s="38">
        <f>+'Hoja de Control'!F11</f>
        <v>200</v>
      </c>
      <c r="Q6" s="38">
        <f t="shared" ref="Q6:Q26" si="5">C6</f>
        <v>440</v>
      </c>
      <c r="R6" s="38">
        <f>'Hoja de Control'!G11</f>
        <v>0</v>
      </c>
      <c r="S6" s="39">
        <f>SUM(C6:Q6)</f>
        <v>5880</v>
      </c>
      <c r="U6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7" spans="1:21" x14ac:dyDescent="0.25">
      <c r="B7" s="37">
        <f>+'Hoja de Control'!B12</f>
        <v>0</v>
      </c>
      <c r="C7" s="43">
        <f>'Hoja de Control'!C12</f>
        <v>515</v>
      </c>
      <c r="D7" s="43">
        <f t="shared" ref="D7:D26" si="6">C7</f>
        <v>515</v>
      </c>
      <c r="E7" s="43">
        <f t="shared" ref="E7:E26" si="7">C7</f>
        <v>515</v>
      </c>
      <c r="F7" s="38">
        <f>+'Hoja de Control'!D12</f>
        <v>200</v>
      </c>
      <c r="G7" s="43">
        <f t="shared" ref="G7:G26" si="8">C7</f>
        <v>515</v>
      </c>
      <c r="H7" s="43">
        <f t="shared" ref="H7:H26" si="9">C7</f>
        <v>515</v>
      </c>
      <c r="I7" s="43">
        <f t="shared" ref="I7:I26" si="10">C7</f>
        <v>515</v>
      </c>
      <c r="J7" s="43">
        <f t="shared" si="0"/>
        <v>515</v>
      </c>
      <c r="K7" s="38">
        <f>+'Hoja de Control'!E12</f>
        <v>200</v>
      </c>
      <c r="L7" s="43">
        <f t="shared" si="1"/>
        <v>515</v>
      </c>
      <c r="M7" s="43">
        <f t="shared" si="2"/>
        <v>515</v>
      </c>
      <c r="N7" s="43">
        <f t="shared" si="3"/>
        <v>515</v>
      </c>
      <c r="O7" s="43">
        <f t="shared" si="4"/>
        <v>515</v>
      </c>
      <c r="P7" s="38">
        <f>+'Hoja de Control'!F12</f>
        <v>200</v>
      </c>
      <c r="Q7" s="43">
        <f t="shared" si="5"/>
        <v>515</v>
      </c>
      <c r="R7" s="43">
        <f>'Hoja de Control'!G12</f>
        <v>0</v>
      </c>
      <c r="S7" s="44">
        <f t="shared" ref="S7:S26" si="11">SUM(C7:Q7)</f>
        <v>6780</v>
      </c>
      <c r="U7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8" spans="1:21" x14ac:dyDescent="0.25">
      <c r="B8" s="37">
        <f>+'Hoja de Control'!B13</f>
        <v>0</v>
      </c>
      <c r="C8" s="38">
        <f>'Hoja de Control'!C13</f>
        <v>0</v>
      </c>
      <c r="D8" s="38">
        <f t="shared" si="6"/>
        <v>0</v>
      </c>
      <c r="E8" s="38">
        <f t="shared" si="7"/>
        <v>0</v>
      </c>
      <c r="F8" s="38">
        <f>+'Hoja de Control'!D13</f>
        <v>200</v>
      </c>
      <c r="G8" s="38">
        <f t="shared" si="8"/>
        <v>0</v>
      </c>
      <c r="H8" s="38">
        <f t="shared" si="9"/>
        <v>0</v>
      </c>
      <c r="I8" s="38">
        <f t="shared" si="10"/>
        <v>0</v>
      </c>
      <c r="J8" s="38">
        <f t="shared" si="0"/>
        <v>0</v>
      </c>
      <c r="K8" s="38">
        <f>+'Hoja de Control'!E13</f>
        <v>200</v>
      </c>
      <c r="L8" s="38">
        <f t="shared" si="1"/>
        <v>0</v>
      </c>
      <c r="M8" s="38">
        <f t="shared" si="2"/>
        <v>0</v>
      </c>
      <c r="N8" s="38">
        <f t="shared" si="3"/>
        <v>0</v>
      </c>
      <c r="O8" s="38">
        <f t="shared" si="4"/>
        <v>0</v>
      </c>
      <c r="P8" s="38">
        <f>+'Hoja de Control'!F13</f>
        <v>200</v>
      </c>
      <c r="Q8" s="38">
        <f t="shared" si="5"/>
        <v>0</v>
      </c>
      <c r="R8" s="38">
        <f>'Hoja de Control'!G13</f>
        <v>0</v>
      </c>
      <c r="S8" s="39">
        <f t="shared" si="11"/>
        <v>600</v>
      </c>
      <c r="U8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9" spans="1:21" x14ac:dyDescent="0.25">
      <c r="B9" s="37">
        <f>+'Hoja de Control'!B14</f>
        <v>0</v>
      </c>
      <c r="C9" s="43">
        <f>'Hoja de Control'!C14</f>
        <v>0</v>
      </c>
      <c r="D9" s="43">
        <f t="shared" si="6"/>
        <v>0</v>
      </c>
      <c r="E9" s="43">
        <f t="shared" si="7"/>
        <v>0</v>
      </c>
      <c r="F9" s="38">
        <f>+'Hoja de Control'!D14</f>
        <v>0</v>
      </c>
      <c r="G9" s="43">
        <f t="shared" si="8"/>
        <v>0</v>
      </c>
      <c r="H9" s="43">
        <f t="shared" si="9"/>
        <v>0</v>
      </c>
      <c r="I9" s="44">
        <f t="shared" si="10"/>
        <v>0</v>
      </c>
      <c r="J9" s="44">
        <f t="shared" si="0"/>
        <v>0</v>
      </c>
      <c r="K9" s="38">
        <f>+'Hoja de Control'!E14</f>
        <v>0</v>
      </c>
      <c r="L9" s="44">
        <f t="shared" si="1"/>
        <v>0</v>
      </c>
      <c r="M9" s="44">
        <f t="shared" si="2"/>
        <v>0</v>
      </c>
      <c r="N9" s="44">
        <f t="shared" si="3"/>
        <v>0</v>
      </c>
      <c r="O9" s="44">
        <f t="shared" si="4"/>
        <v>0</v>
      </c>
      <c r="P9" s="38">
        <f>+'Hoja de Control'!F14</f>
        <v>0</v>
      </c>
      <c r="Q9" s="44">
        <f t="shared" si="5"/>
        <v>0</v>
      </c>
      <c r="R9" s="44">
        <f>'Hoja de Control'!G14</f>
        <v>0</v>
      </c>
      <c r="S9" s="44">
        <f t="shared" si="11"/>
        <v>0</v>
      </c>
      <c r="U9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0" spans="1:21" x14ac:dyDescent="0.25">
      <c r="B10" s="37">
        <f>+'Hoja de Control'!B15</f>
        <v>0</v>
      </c>
      <c r="C10" s="38">
        <f>'Hoja de Control'!C15</f>
        <v>0</v>
      </c>
      <c r="D10" s="38">
        <f t="shared" si="6"/>
        <v>0</v>
      </c>
      <c r="E10" s="38">
        <f t="shared" si="7"/>
        <v>0</v>
      </c>
      <c r="F10" s="38">
        <f>+'Hoja de Control'!D15</f>
        <v>0</v>
      </c>
      <c r="G10" s="38">
        <f t="shared" si="8"/>
        <v>0</v>
      </c>
      <c r="H10" s="38">
        <f t="shared" si="9"/>
        <v>0</v>
      </c>
      <c r="I10" s="39">
        <f t="shared" si="10"/>
        <v>0</v>
      </c>
      <c r="J10" s="39">
        <f t="shared" si="0"/>
        <v>0</v>
      </c>
      <c r="K10" s="38">
        <f>+'Hoja de Control'!E15</f>
        <v>0</v>
      </c>
      <c r="L10" s="39">
        <f t="shared" si="1"/>
        <v>0</v>
      </c>
      <c r="M10" s="39">
        <f t="shared" si="2"/>
        <v>0</v>
      </c>
      <c r="N10" s="39">
        <f t="shared" si="3"/>
        <v>0</v>
      </c>
      <c r="O10" s="39">
        <f t="shared" si="4"/>
        <v>0</v>
      </c>
      <c r="P10" s="38">
        <f>+'Hoja de Control'!F15</f>
        <v>0</v>
      </c>
      <c r="Q10" s="39">
        <f t="shared" si="5"/>
        <v>0</v>
      </c>
      <c r="R10" s="39">
        <f>'Hoja de Control'!G15</f>
        <v>0</v>
      </c>
      <c r="S10" s="39">
        <f t="shared" si="11"/>
        <v>0</v>
      </c>
      <c r="U10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1" spans="1:21" x14ac:dyDescent="0.25">
      <c r="B11" s="37">
        <f>+'Hoja de Control'!B16</f>
        <v>0</v>
      </c>
      <c r="C11" s="43">
        <f>'Hoja de Control'!C16</f>
        <v>0</v>
      </c>
      <c r="D11" s="43">
        <f t="shared" si="6"/>
        <v>0</v>
      </c>
      <c r="E11" s="43">
        <f t="shared" si="7"/>
        <v>0</v>
      </c>
      <c r="F11" s="38">
        <f>+'Hoja de Control'!D16</f>
        <v>0</v>
      </c>
      <c r="G11" s="43">
        <f t="shared" si="8"/>
        <v>0</v>
      </c>
      <c r="H11" s="43">
        <f t="shared" si="9"/>
        <v>0</v>
      </c>
      <c r="I11" s="44">
        <f t="shared" si="10"/>
        <v>0</v>
      </c>
      <c r="J11" s="44">
        <f t="shared" si="0"/>
        <v>0</v>
      </c>
      <c r="K11" s="38">
        <f>+'Hoja de Control'!E16</f>
        <v>0</v>
      </c>
      <c r="L11" s="44">
        <f t="shared" si="1"/>
        <v>0</v>
      </c>
      <c r="M11" s="44">
        <f t="shared" si="2"/>
        <v>0</v>
      </c>
      <c r="N11" s="44">
        <f t="shared" si="3"/>
        <v>0</v>
      </c>
      <c r="O11" s="44">
        <f t="shared" si="4"/>
        <v>0</v>
      </c>
      <c r="P11" s="38">
        <f>+'Hoja de Control'!F16</f>
        <v>0</v>
      </c>
      <c r="Q11" s="44">
        <f t="shared" si="5"/>
        <v>0</v>
      </c>
      <c r="R11" s="44">
        <f>'Hoja de Control'!G16</f>
        <v>0</v>
      </c>
      <c r="S11" s="44">
        <f t="shared" si="11"/>
        <v>0</v>
      </c>
      <c r="U11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2" spans="1:21" x14ac:dyDescent="0.25">
      <c r="B12" s="37">
        <f>+'Hoja de Control'!B17</f>
        <v>0</v>
      </c>
      <c r="C12" s="38">
        <f>'Hoja de Control'!C17</f>
        <v>0</v>
      </c>
      <c r="D12" s="38">
        <f t="shared" si="6"/>
        <v>0</v>
      </c>
      <c r="E12" s="38">
        <f t="shared" si="7"/>
        <v>0</v>
      </c>
      <c r="F12" s="38">
        <f>+'Hoja de Control'!D17</f>
        <v>0</v>
      </c>
      <c r="G12" s="38">
        <f t="shared" si="8"/>
        <v>0</v>
      </c>
      <c r="H12" s="38">
        <f t="shared" si="9"/>
        <v>0</v>
      </c>
      <c r="I12" s="39">
        <f t="shared" si="10"/>
        <v>0</v>
      </c>
      <c r="J12" s="39">
        <f t="shared" si="0"/>
        <v>0</v>
      </c>
      <c r="K12" s="38">
        <f>+'Hoja de Control'!E17</f>
        <v>0</v>
      </c>
      <c r="L12" s="39">
        <f t="shared" si="1"/>
        <v>0</v>
      </c>
      <c r="M12" s="39">
        <f t="shared" si="2"/>
        <v>0</v>
      </c>
      <c r="N12" s="39">
        <f t="shared" si="3"/>
        <v>0</v>
      </c>
      <c r="O12" s="39">
        <f t="shared" si="4"/>
        <v>0</v>
      </c>
      <c r="P12" s="38">
        <f>+'Hoja de Control'!F17</f>
        <v>0</v>
      </c>
      <c r="Q12" s="39">
        <f t="shared" si="5"/>
        <v>0</v>
      </c>
      <c r="R12" s="39">
        <f>'Hoja de Control'!G17</f>
        <v>0</v>
      </c>
      <c r="S12" s="39">
        <f t="shared" si="11"/>
        <v>0</v>
      </c>
      <c r="U12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3" spans="1:21" x14ac:dyDescent="0.25">
      <c r="B13" s="37">
        <f>+'Hoja de Control'!B18</f>
        <v>0</v>
      </c>
      <c r="C13" s="43">
        <f>'Hoja de Control'!C18</f>
        <v>0</v>
      </c>
      <c r="D13" s="43">
        <f t="shared" si="6"/>
        <v>0</v>
      </c>
      <c r="E13" s="43">
        <f t="shared" si="7"/>
        <v>0</v>
      </c>
      <c r="F13" s="38">
        <f>+'Hoja de Control'!D18</f>
        <v>0</v>
      </c>
      <c r="G13" s="43">
        <f t="shared" si="8"/>
        <v>0</v>
      </c>
      <c r="H13" s="43">
        <f t="shared" si="9"/>
        <v>0</v>
      </c>
      <c r="I13" s="44">
        <f t="shared" si="10"/>
        <v>0</v>
      </c>
      <c r="J13" s="44">
        <f t="shared" si="0"/>
        <v>0</v>
      </c>
      <c r="K13" s="38">
        <f>+'Hoja de Control'!E18</f>
        <v>0</v>
      </c>
      <c r="L13" s="44">
        <f t="shared" si="1"/>
        <v>0</v>
      </c>
      <c r="M13" s="44">
        <f t="shared" si="2"/>
        <v>0</v>
      </c>
      <c r="N13" s="44">
        <f t="shared" si="3"/>
        <v>0</v>
      </c>
      <c r="O13" s="44">
        <f t="shared" si="4"/>
        <v>0</v>
      </c>
      <c r="P13" s="38">
        <f>+'Hoja de Control'!F18</f>
        <v>0</v>
      </c>
      <c r="Q13" s="44">
        <f t="shared" si="5"/>
        <v>0</v>
      </c>
      <c r="R13" s="44">
        <f>'Hoja de Control'!G18</f>
        <v>0</v>
      </c>
      <c r="S13" s="44">
        <f t="shared" si="11"/>
        <v>0</v>
      </c>
      <c r="U13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4" spans="1:21" x14ac:dyDescent="0.25">
      <c r="B14" s="37">
        <f>+'Hoja de Control'!B19</f>
        <v>0</v>
      </c>
      <c r="C14" s="38">
        <f>'Hoja de Control'!C19</f>
        <v>0</v>
      </c>
      <c r="D14" s="38">
        <f t="shared" si="6"/>
        <v>0</v>
      </c>
      <c r="E14" s="38">
        <f t="shared" si="7"/>
        <v>0</v>
      </c>
      <c r="F14" s="38">
        <f>+'Hoja de Control'!D19</f>
        <v>0</v>
      </c>
      <c r="G14" s="38">
        <f t="shared" si="8"/>
        <v>0</v>
      </c>
      <c r="H14" s="38">
        <f t="shared" si="9"/>
        <v>0</v>
      </c>
      <c r="I14" s="39">
        <f t="shared" si="10"/>
        <v>0</v>
      </c>
      <c r="J14" s="39">
        <f t="shared" si="0"/>
        <v>0</v>
      </c>
      <c r="K14" s="38">
        <f>+'Hoja de Control'!E19</f>
        <v>0</v>
      </c>
      <c r="L14" s="39">
        <f t="shared" si="1"/>
        <v>0</v>
      </c>
      <c r="M14" s="39">
        <f t="shared" si="2"/>
        <v>0</v>
      </c>
      <c r="N14" s="39">
        <f t="shared" si="3"/>
        <v>0</v>
      </c>
      <c r="O14" s="39">
        <f t="shared" si="4"/>
        <v>0</v>
      </c>
      <c r="P14" s="38">
        <f>+'Hoja de Control'!F19</f>
        <v>0</v>
      </c>
      <c r="Q14" s="39">
        <f t="shared" si="5"/>
        <v>0</v>
      </c>
      <c r="R14" s="39">
        <f>'Hoja de Control'!G19</f>
        <v>0</v>
      </c>
      <c r="S14" s="39">
        <f t="shared" si="11"/>
        <v>0</v>
      </c>
      <c r="U14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5" spans="1:21" x14ac:dyDescent="0.25">
      <c r="B15" s="37">
        <f>+'Hoja de Control'!B20</f>
        <v>0</v>
      </c>
      <c r="C15" s="43">
        <f>'Hoja de Control'!C20</f>
        <v>0</v>
      </c>
      <c r="D15" s="43">
        <f t="shared" si="6"/>
        <v>0</v>
      </c>
      <c r="E15" s="43">
        <f t="shared" si="7"/>
        <v>0</v>
      </c>
      <c r="F15" s="38">
        <f>+'Hoja de Control'!D20</f>
        <v>0</v>
      </c>
      <c r="G15" s="43">
        <f t="shared" si="8"/>
        <v>0</v>
      </c>
      <c r="H15" s="43">
        <f t="shared" si="9"/>
        <v>0</v>
      </c>
      <c r="I15" s="44">
        <f t="shared" si="10"/>
        <v>0</v>
      </c>
      <c r="J15" s="44">
        <f t="shared" si="0"/>
        <v>0</v>
      </c>
      <c r="K15" s="38">
        <f>+'Hoja de Control'!E20</f>
        <v>0</v>
      </c>
      <c r="L15" s="44">
        <f t="shared" si="1"/>
        <v>0</v>
      </c>
      <c r="M15" s="44">
        <f t="shared" si="2"/>
        <v>0</v>
      </c>
      <c r="N15" s="44">
        <f t="shared" si="3"/>
        <v>0</v>
      </c>
      <c r="O15" s="44">
        <f t="shared" si="4"/>
        <v>0</v>
      </c>
      <c r="P15" s="38">
        <f>+'Hoja de Control'!F20</f>
        <v>0</v>
      </c>
      <c r="Q15" s="44">
        <f t="shared" si="5"/>
        <v>0</v>
      </c>
      <c r="R15" s="44">
        <f>'Hoja de Control'!G20</f>
        <v>0</v>
      </c>
      <c r="S15" s="44">
        <f t="shared" si="11"/>
        <v>0</v>
      </c>
      <c r="U15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6" spans="1:21" x14ac:dyDescent="0.25">
      <c r="B16" s="37">
        <f>+'Hoja de Control'!B21</f>
        <v>0</v>
      </c>
      <c r="C16" s="38">
        <f>'Hoja de Control'!C21</f>
        <v>0</v>
      </c>
      <c r="D16" s="38">
        <f t="shared" si="6"/>
        <v>0</v>
      </c>
      <c r="E16" s="38">
        <f t="shared" si="7"/>
        <v>0</v>
      </c>
      <c r="F16" s="38">
        <f>+'Hoja de Control'!D21</f>
        <v>0</v>
      </c>
      <c r="G16" s="38">
        <f t="shared" si="8"/>
        <v>0</v>
      </c>
      <c r="H16" s="38">
        <f t="shared" si="9"/>
        <v>0</v>
      </c>
      <c r="I16" s="39">
        <f t="shared" si="10"/>
        <v>0</v>
      </c>
      <c r="J16" s="39">
        <f t="shared" si="0"/>
        <v>0</v>
      </c>
      <c r="K16" s="38">
        <f>+'Hoja de Control'!E21</f>
        <v>0</v>
      </c>
      <c r="L16" s="39">
        <f t="shared" si="1"/>
        <v>0</v>
      </c>
      <c r="M16" s="39">
        <f t="shared" si="2"/>
        <v>0</v>
      </c>
      <c r="N16" s="39">
        <f t="shared" si="3"/>
        <v>0</v>
      </c>
      <c r="O16" s="39">
        <f t="shared" si="4"/>
        <v>0</v>
      </c>
      <c r="P16" s="38">
        <f>+'Hoja de Control'!F21</f>
        <v>0</v>
      </c>
      <c r="Q16" s="39">
        <f t="shared" si="5"/>
        <v>0</v>
      </c>
      <c r="R16" s="39">
        <f>'Hoja de Control'!G21</f>
        <v>0</v>
      </c>
      <c r="S16" s="39">
        <f t="shared" si="11"/>
        <v>0</v>
      </c>
      <c r="U16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7" spans="2:21" x14ac:dyDescent="0.25">
      <c r="B17" s="37">
        <f>+'Hoja de Control'!B22</f>
        <v>0</v>
      </c>
      <c r="C17" s="43">
        <f>'Hoja de Control'!C22</f>
        <v>0</v>
      </c>
      <c r="D17" s="43">
        <f t="shared" si="6"/>
        <v>0</v>
      </c>
      <c r="E17" s="43">
        <f t="shared" si="7"/>
        <v>0</v>
      </c>
      <c r="F17" s="38">
        <f>+'Hoja de Control'!D22</f>
        <v>0</v>
      </c>
      <c r="G17" s="43">
        <f t="shared" si="8"/>
        <v>0</v>
      </c>
      <c r="H17" s="43">
        <f t="shared" si="9"/>
        <v>0</v>
      </c>
      <c r="I17" s="44">
        <f t="shared" si="10"/>
        <v>0</v>
      </c>
      <c r="J17" s="44">
        <f t="shared" si="0"/>
        <v>0</v>
      </c>
      <c r="K17" s="38">
        <f>+'Hoja de Control'!E22</f>
        <v>0</v>
      </c>
      <c r="L17" s="44">
        <f t="shared" si="1"/>
        <v>0</v>
      </c>
      <c r="M17" s="44">
        <f t="shared" si="2"/>
        <v>0</v>
      </c>
      <c r="N17" s="44">
        <f t="shared" si="3"/>
        <v>0</v>
      </c>
      <c r="O17" s="44">
        <f t="shared" si="4"/>
        <v>0</v>
      </c>
      <c r="P17" s="38">
        <f>+'Hoja de Control'!F22</f>
        <v>0</v>
      </c>
      <c r="Q17" s="44">
        <f t="shared" si="5"/>
        <v>0</v>
      </c>
      <c r="R17" s="44">
        <f>'Hoja de Control'!G22</f>
        <v>0</v>
      </c>
      <c r="S17" s="44">
        <f t="shared" si="11"/>
        <v>0</v>
      </c>
      <c r="U17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8" spans="2:21" x14ac:dyDescent="0.25">
      <c r="B18" s="37">
        <f>+'Hoja de Control'!B23</f>
        <v>0</v>
      </c>
      <c r="C18" s="38">
        <f>'Hoja de Control'!C23</f>
        <v>0</v>
      </c>
      <c r="D18" s="38">
        <f t="shared" si="6"/>
        <v>0</v>
      </c>
      <c r="E18" s="38">
        <f t="shared" si="7"/>
        <v>0</v>
      </c>
      <c r="F18" s="38">
        <f>+'Hoja de Control'!D23</f>
        <v>0</v>
      </c>
      <c r="G18" s="38">
        <f t="shared" si="8"/>
        <v>0</v>
      </c>
      <c r="H18" s="38">
        <f t="shared" si="9"/>
        <v>0</v>
      </c>
      <c r="I18" s="39">
        <f t="shared" si="10"/>
        <v>0</v>
      </c>
      <c r="J18" s="39">
        <f t="shared" si="0"/>
        <v>0</v>
      </c>
      <c r="K18" s="38">
        <f>+'Hoja de Control'!E23</f>
        <v>0</v>
      </c>
      <c r="L18" s="39">
        <f t="shared" si="1"/>
        <v>0</v>
      </c>
      <c r="M18" s="39">
        <f t="shared" si="2"/>
        <v>0</v>
      </c>
      <c r="N18" s="39">
        <f t="shared" si="3"/>
        <v>0</v>
      </c>
      <c r="O18" s="39">
        <f t="shared" si="4"/>
        <v>0</v>
      </c>
      <c r="P18" s="38">
        <f>+'Hoja de Control'!F23</f>
        <v>0</v>
      </c>
      <c r="Q18" s="39">
        <f t="shared" si="5"/>
        <v>0</v>
      </c>
      <c r="R18" s="39">
        <f>'Hoja de Control'!G23</f>
        <v>0</v>
      </c>
      <c r="S18" s="39">
        <f t="shared" si="11"/>
        <v>0</v>
      </c>
      <c r="U18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19" spans="2:21" x14ac:dyDescent="0.25">
      <c r="B19" s="37">
        <f>+'Hoja de Control'!B24</f>
        <v>0</v>
      </c>
      <c r="C19" s="43">
        <f>'Hoja de Control'!C24</f>
        <v>0</v>
      </c>
      <c r="D19" s="43">
        <f t="shared" si="6"/>
        <v>0</v>
      </c>
      <c r="E19" s="43">
        <f t="shared" si="7"/>
        <v>0</v>
      </c>
      <c r="F19" s="38">
        <f>+'Hoja de Control'!D24</f>
        <v>0</v>
      </c>
      <c r="G19" s="43">
        <f t="shared" si="8"/>
        <v>0</v>
      </c>
      <c r="H19" s="43">
        <f t="shared" si="9"/>
        <v>0</v>
      </c>
      <c r="I19" s="44">
        <f t="shared" si="10"/>
        <v>0</v>
      </c>
      <c r="J19" s="44">
        <f t="shared" si="0"/>
        <v>0</v>
      </c>
      <c r="K19" s="38">
        <f>+'Hoja de Control'!E24</f>
        <v>0</v>
      </c>
      <c r="L19" s="44">
        <f t="shared" si="1"/>
        <v>0</v>
      </c>
      <c r="M19" s="44">
        <f t="shared" si="2"/>
        <v>0</v>
      </c>
      <c r="N19" s="44">
        <f t="shared" si="3"/>
        <v>0</v>
      </c>
      <c r="O19" s="44">
        <f t="shared" si="4"/>
        <v>0</v>
      </c>
      <c r="P19" s="38">
        <f>+'Hoja de Control'!F24</f>
        <v>0</v>
      </c>
      <c r="Q19" s="44">
        <f t="shared" si="5"/>
        <v>0</v>
      </c>
      <c r="R19" s="44">
        <f>'Hoja de Control'!G24</f>
        <v>0</v>
      </c>
      <c r="S19" s="44">
        <f t="shared" si="11"/>
        <v>0</v>
      </c>
      <c r="U19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0" spans="2:21" x14ac:dyDescent="0.25">
      <c r="B20" s="37">
        <f>+'Hoja de Control'!B25</f>
        <v>0</v>
      </c>
      <c r="C20" s="38">
        <f>'Hoja de Control'!C25</f>
        <v>0</v>
      </c>
      <c r="D20" s="38">
        <f t="shared" si="6"/>
        <v>0</v>
      </c>
      <c r="E20" s="38">
        <f t="shared" si="7"/>
        <v>0</v>
      </c>
      <c r="F20" s="38">
        <f>+'Hoja de Control'!D25</f>
        <v>0</v>
      </c>
      <c r="G20" s="38">
        <f t="shared" si="8"/>
        <v>0</v>
      </c>
      <c r="H20" s="38">
        <f t="shared" si="9"/>
        <v>0</v>
      </c>
      <c r="I20" s="39">
        <f t="shared" si="10"/>
        <v>0</v>
      </c>
      <c r="J20" s="39">
        <f t="shared" si="0"/>
        <v>0</v>
      </c>
      <c r="K20" s="38">
        <f>+'Hoja de Control'!E25</f>
        <v>0</v>
      </c>
      <c r="L20" s="39">
        <f t="shared" si="1"/>
        <v>0</v>
      </c>
      <c r="M20" s="39">
        <f t="shared" si="2"/>
        <v>0</v>
      </c>
      <c r="N20" s="39">
        <f t="shared" si="3"/>
        <v>0</v>
      </c>
      <c r="O20" s="39">
        <f t="shared" si="4"/>
        <v>0</v>
      </c>
      <c r="P20" s="38">
        <f>+'Hoja de Control'!F25</f>
        <v>0</v>
      </c>
      <c r="Q20" s="39">
        <f t="shared" si="5"/>
        <v>0</v>
      </c>
      <c r="R20" s="39">
        <f>'Hoja de Control'!G25</f>
        <v>0</v>
      </c>
      <c r="S20" s="39">
        <f t="shared" si="11"/>
        <v>0</v>
      </c>
      <c r="U20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1" spans="2:21" x14ac:dyDescent="0.25">
      <c r="B21" s="37">
        <f>+'Hoja de Control'!B26</f>
        <v>0</v>
      </c>
      <c r="C21" s="43">
        <f>'Hoja de Control'!C26</f>
        <v>0</v>
      </c>
      <c r="D21" s="43">
        <f t="shared" si="6"/>
        <v>0</v>
      </c>
      <c r="E21" s="43">
        <f t="shared" si="7"/>
        <v>0</v>
      </c>
      <c r="F21" s="38">
        <f>+'Hoja de Control'!D26</f>
        <v>0</v>
      </c>
      <c r="G21" s="43">
        <f t="shared" si="8"/>
        <v>0</v>
      </c>
      <c r="H21" s="43">
        <f t="shared" si="9"/>
        <v>0</v>
      </c>
      <c r="I21" s="44">
        <f t="shared" si="10"/>
        <v>0</v>
      </c>
      <c r="J21" s="44">
        <f t="shared" si="0"/>
        <v>0</v>
      </c>
      <c r="K21" s="38">
        <f>+'Hoja de Control'!E26</f>
        <v>0</v>
      </c>
      <c r="L21" s="44">
        <f t="shared" si="1"/>
        <v>0</v>
      </c>
      <c r="M21" s="44">
        <f t="shared" si="2"/>
        <v>0</v>
      </c>
      <c r="N21" s="44">
        <f t="shared" si="3"/>
        <v>0</v>
      </c>
      <c r="O21" s="44">
        <f t="shared" si="4"/>
        <v>0</v>
      </c>
      <c r="P21" s="38">
        <f>+'Hoja de Control'!F26</f>
        <v>0</v>
      </c>
      <c r="Q21" s="44">
        <f t="shared" si="5"/>
        <v>0</v>
      </c>
      <c r="R21" s="44">
        <f>'Hoja de Control'!G26</f>
        <v>0</v>
      </c>
      <c r="S21" s="44">
        <f t="shared" si="11"/>
        <v>0</v>
      </c>
      <c r="U21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2" spans="2:21" x14ac:dyDescent="0.25">
      <c r="B22" s="37">
        <f>+'Hoja de Control'!B27</f>
        <v>0</v>
      </c>
      <c r="C22" s="38">
        <f>'Hoja de Control'!C27</f>
        <v>0</v>
      </c>
      <c r="D22" s="38">
        <f t="shared" si="6"/>
        <v>0</v>
      </c>
      <c r="E22" s="38">
        <f t="shared" si="7"/>
        <v>0</v>
      </c>
      <c r="F22" s="38">
        <f>+'Hoja de Control'!D27</f>
        <v>0</v>
      </c>
      <c r="G22" s="38">
        <f t="shared" si="8"/>
        <v>0</v>
      </c>
      <c r="H22" s="38">
        <f t="shared" si="9"/>
        <v>0</v>
      </c>
      <c r="I22" s="39">
        <f t="shared" si="10"/>
        <v>0</v>
      </c>
      <c r="J22" s="39">
        <f t="shared" si="0"/>
        <v>0</v>
      </c>
      <c r="K22" s="38">
        <f>+'Hoja de Control'!E27</f>
        <v>0</v>
      </c>
      <c r="L22" s="39">
        <f t="shared" si="1"/>
        <v>0</v>
      </c>
      <c r="M22" s="39">
        <f t="shared" si="2"/>
        <v>0</v>
      </c>
      <c r="N22" s="39">
        <f t="shared" si="3"/>
        <v>0</v>
      </c>
      <c r="O22" s="39">
        <f t="shared" si="4"/>
        <v>0</v>
      </c>
      <c r="P22" s="38">
        <f>+'Hoja de Control'!F27</f>
        <v>0</v>
      </c>
      <c r="Q22" s="39">
        <f t="shared" si="5"/>
        <v>0</v>
      </c>
      <c r="R22" s="39">
        <f>'Hoja de Control'!G27</f>
        <v>0</v>
      </c>
      <c r="S22" s="39">
        <f t="shared" si="11"/>
        <v>0</v>
      </c>
      <c r="U22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3" spans="2:21" x14ac:dyDescent="0.25">
      <c r="B23" s="37">
        <f>+'Hoja de Control'!B28</f>
        <v>0</v>
      </c>
      <c r="C23" s="43">
        <f>'Hoja de Control'!C28</f>
        <v>0</v>
      </c>
      <c r="D23" s="43">
        <f t="shared" si="6"/>
        <v>0</v>
      </c>
      <c r="E23" s="43">
        <f t="shared" si="7"/>
        <v>0</v>
      </c>
      <c r="F23" s="38">
        <f>+'Hoja de Control'!D28</f>
        <v>0</v>
      </c>
      <c r="G23" s="43">
        <f t="shared" si="8"/>
        <v>0</v>
      </c>
      <c r="H23" s="43">
        <f t="shared" si="9"/>
        <v>0</v>
      </c>
      <c r="I23" s="44">
        <f t="shared" si="10"/>
        <v>0</v>
      </c>
      <c r="J23" s="44">
        <f t="shared" si="0"/>
        <v>0</v>
      </c>
      <c r="K23" s="38">
        <f>+'Hoja de Control'!E28</f>
        <v>0</v>
      </c>
      <c r="L23" s="44">
        <f t="shared" si="1"/>
        <v>0</v>
      </c>
      <c r="M23" s="44">
        <f t="shared" si="2"/>
        <v>0</v>
      </c>
      <c r="N23" s="44">
        <f t="shared" si="3"/>
        <v>0</v>
      </c>
      <c r="O23" s="44">
        <f t="shared" si="4"/>
        <v>0</v>
      </c>
      <c r="P23" s="38">
        <f>+'Hoja de Control'!F28</f>
        <v>0</v>
      </c>
      <c r="Q23" s="44">
        <f t="shared" si="5"/>
        <v>0</v>
      </c>
      <c r="R23" s="44">
        <f>'Hoja de Control'!G28</f>
        <v>0</v>
      </c>
      <c r="S23" s="44">
        <f t="shared" si="11"/>
        <v>0</v>
      </c>
      <c r="U23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4" spans="2:21" x14ac:dyDescent="0.25">
      <c r="B24" s="37">
        <f>+'Hoja de Control'!B29</f>
        <v>0</v>
      </c>
      <c r="C24" s="38">
        <f>'Hoja de Control'!C29</f>
        <v>0</v>
      </c>
      <c r="D24" s="38">
        <f t="shared" si="6"/>
        <v>0</v>
      </c>
      <c r="E24" s="38">
        <f t="shared" si="7"/>
        <v>0</v>
      </c>
      <c r="F24" s="38">
        <f>+'Hoja de Control'!D29</f>
        <v>0</v>
      </c>
      <c r="G24" s="38">
        <f t="shared" si="8"/>
        <v>0</v>
      </c>
      <c r="H24" s="38">
        <f t="shared" si="9"/>
        <v>0</v>
      </c>
      <c r="I24" s="39">
        <f t="shared" si="10"/>
        <v>0</v>
      </c>
      <c r="J24" s="39">
        <f t="shared" si="0"/>
        <v>0</v>
      </c>
      <c r="K24" s="38">
        <f>+'Hoja de Control'!E29</f>
        <v>0</v>
      </c>
      <c r="L24" s="39">
        <f t="shared" si="1"/>
        <v>0</v>
      </c>
      <c r="M24" s="39">
        <f t="shared" si="2"/>
        <v>0</v>
      </c>
      <c r="N24" s="39">
        <f t="shared" si="3"/>
        <v>0</v>
      </c>
      <c r="O24" s="39">
        <f t="shared" si="4"/>
        <v>0</v>
      </c>
      <c r="P24" s="38">
        <f>+'Hoja de Control'!F29</f>
        <v>0</v>
      </c>
      <c r="Q24" s="39">
        <f t="shared" si="5"/>
        <v>0</v>
      </c>
      <c r="R24" s="39">
        <f>'Hoja de Control'!G29</f>
        <v>0</v>
      </c>
      <c r="S24" s="39">
        <f t="shared" si="11"/>
        <v>0</v>
      </c>
      <c r="U24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5" spans="2:21" x14ac:dyDescent="0.25">
      <c r="B25" s="37">
        <f>+'Hoja de Control'!B30</f>
        <v>0</v>
      </c>
      <c r="C25" s="43">
        <f>'Hoja de Control'!C30</f>
        <v>0</v>
      </c>
      <c r="D25" s="43">
        <f t="shared" si="6"/>
        <v>0</v>
      </c>
      <c r="E25" s="43">
        <f t="shared" si="7"/>
        <v>0</v>
      </c>
      <c r="F25" s="38">
        <f>+'Hoja de Control'!D30</f>
        <v>0</v>
      </c>
      <c r="G25" s="43">
        <f t="shared" si="8"/>
        <v>0</v>
      </c>
      <c r="H25" s="43">
        <f t="shared" si="9"/>
        <v>0</v>
      </c>
      <c r="I25" s="44">
        <f t="shared" si="10"/>
        <v>0</v>
      </c>
      <c r="J25" s="44">
        <f t="shared" si="0"/>
        <v>0</v>
      </c>
      <c r="K25" s="38">
        <f>+'Hoja de Control'!E30</f>
        <v>0</v>
      </c>
      <c r="L25" s="44">
        <f t="shared" si="1"/>
        <v>0</v>
      </c>
      <c r="M25" s="44">
        <f t="shared" si="2"/>
        <v>0</v>
      </c>
      <c r="N25" s="44">
        <f t="shared" si="3"/>
        <v>0</v>
      </c>
      <c r="O25" s="44">
        <f t="shared" si="4"/>
        <v>0</v>
      </c>
      <c r="P25" s="38">
        <f>+'Hoja de Control'!F30</f>
        <v>0</v>
      </c>
      <c r="Q25" s="44">
        <f t="shared" si="5"/>
        <v>0</v>
      </c>
      <c r="R25" s="44">
        <f>'Hoja de Control'!G30</f>
        <v>0</v>
      </c>
      <c r="S25" s="44">
        <f t="shared" si="11"/>
        <v>0</v>
      </c>
      <c r="U25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  <row r="26" spans="2:21" x14ac:dyDescent="0.25">
      <c r="B26" s="37">
        <f>+'Hoja de Control'!B31</f>
        <v>0</v>
      </c>
      <c r="C26" s="38">
        <f>'Hoja de Control'!C31</f>
        <v>0</v>
      </c>
      <c r="D26" s="38">
        <f t="shared" si="6"/>
        <v>0</v>
      </c>
      <c r="E26" s="38">
        <f t="shared" si="7"/>
        <v>0</v>
      </c>
      <c r="F26" s="38">
        <f>+'Hoja de Control'!D31</f>
        <v>0</v>
      </c>
      <c r="G26" s="38">
        <f t="shared" si="8"/>
        <v>0</v>
      </c>
      <c r="H26" s="38">
        <f t="shared" si="9"/>
        <v>0</v>
      </c>
      <c r="I26" s="39">
        <f t="shared" si="10"/>
        <v>0</v>
      </c>
      <c r="J26" s="39">
        <f t="shared" si="0"/>
        <v>0</v>
      </c>
      <c r="K26" s="38">
        <f>+'Hoja de Control'!E31</f>
        <v>0</v>
      </c>
      <c r="L26" s="39">
        <f t="shared" si="1"/>
        <v>0</v>
      </c>
      <c r="M26" s="39">
        <f t="shared" si="2"/>
        <v>0</v>
      </c>
      <c r="N26" s="39">
        <f t="shared" si="3"/>
        <v>0</v>
      </c>
      <c r="O26" s="39">
        <f t="shared" si="4"/>
        <v>0</v>
      </c>
      <c r="P26" s="38">
        <f>+'Hoja de Control'!F31</f>
        <v>0</v>
      </c>
      <c r="Q26" s="39">
        <f t="shared" si="5"/>
        <v>0</v>
      </c>
      <c r="R26" s="39">
        <f>'Hoja de Control'!G31</f>
        <v>0</v>
      </c>
      <c r="S26" s="39">
        <f t="shared" si="11"/>
        <v>0</v>
      </c>
      <c r="U26" s="51" t="e">
        <f>IF(#REF!&lt;=243.8,0,IF(AND(#REF!&gt;=243.81,#REF!&lt;=321.42),(((#REF!-243.8)*0.1)+8.74),IF(AND(#REF!&gt;=321.43,#REF!&lt;=457.9),(((#REF!-321.42)*0.1)+16.35),IF(AND(#REF!&gt;=457.91,#REF!&lt;=1029.33),(((#REF!-457.9)*0.2)+30),IF(#REF!&gt;1029.34,(((#REF!-1029.33)*0.3)+144.28),0)))))</f>
        <v>#REF!</v>
      </c>
    </row>
  </sheetData>
  <sheetProtection password="BB7B" sheet="1" formatCells="0" formatColumns="0" formatRows="0" insertColumns="0" insertRows="0" insertHyperlinks="0" deleteColumns="0" deleteRows="0" sort="0" autoFilter="0" pivotTables="0"/>
  <hyperlinks>
    <hyperlink ref="B2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H6" sqref="H6"/>
    </sheetView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Datos!C6</f>
        <v>440</v>
      </c>
      <c r="D6" s="38">
        <f>IF(C6&gt;5904.77,369.05,C6*0.0625)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Datos!C7</f>
        <v>515</v>
      </c>
      <c r="D7" s="38">
        <f t="shared" ref="D7:D26" si="0">IF(C7&gt;5904.77,369.05,C7*0.0625)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Datos!C8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Datos!C9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Datos!C10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Datos!C11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Datos!C12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Datos!C13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Datos!C14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Datos!C15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Datos!C16</f>
        <v>0</v>
      </c>
      <c r="D16" s="38">
        <f t="shared" si="0"/>
        <v>0</v>
      </c>
      <c r="E16" s="38">
        <f t="shared" ref="E16:E26" si="5">C16-D16</f>
        <v>0</v>
      </c>
      <c r="F16" s="38">
        <f t="shared" si="2"/>
        <v>0</v>
      </c>
      <c r="G16" s="38">
        <f t="shared" ref="G16:G26" si="6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7">E16-F16-G16</f>
        <v>0</v>
      </c>
    </row>
    <row r="17" spans="2:8" x14ac:dyDescent="0.25">
      <c r="B17" s="37">
        <f>Datos!B17</f>
        <v>0</v>
      </c>
      <c r="C17" s="38">
        <f>Datos!C17</f>
        <v>0</v>
      </c>
      <c r="D17" s="38">
        <f t="shared" si="0"/>
        <v>0</v>
      </c>
      <c r="E17" s="38">
        <f t="shared" si="5"/>
        <v>0</v>
      </c>
      <c r="F17" s="38">
        <f t="shared" si="2"/>
        <v>0</v>
      </c>
      <c r="G17" s="38">
        <f t="shared" si="6"/>
        <v>0</v>
      </c>
      <c r="H17" s="39">
        <f t="shared" si="7"/>
        <v>0</v>
      </c>
    </row>
    <row r="18" spans="2:8" x14ac:dyDescent="0.25">
      <c r="B18" s="37">
        <f>Datos!B18</f>
        <v>0</v>
      </c>
      <c r="C18" s="38">
        <f>Datos!C18</f>
        <v>0</v>
      </c>
      <c r="D18" s="38">
        <f t="shared" si="0"/>
        <v>0</v>
      </c>
      <c r="E18" s="38">
        <f t="shared" si="5"/>
        <v>0</v>
      </c>
      <c r="F18" s="38">
        <f t="shared" si="2"/>
        <v>0</v>
      </c>
      <c r="G18" s="38">
        <f t="shared" si="6"/>
        <v>0</v>
      </c>
      <c r="H18" s="39">
        <f t="shared" si="7"/>
        <v>0</v>
      </c>
    </row>
    <row r="19" spans="2:8" x14ac:dyDescent="0.25">
      <c r="B19" s="37">
        <f>Datos!B19</f>
        <v>0</v>
      </c>
      <c r="C19" s="38">
        <f>Datos!C19</f>
        <v>0</v>
      </c>
      <c r="D19" s="38">
        <f t="shared" si="0"/>
        <v>0</v>
      </c>
      <c r="E19" s="38">
        <f t="shared" si="5"/>
        <v>0</v>
      </c>
      <c r="F19" s="38">
        <f t="shared" si="2"/>
        <v>0</v>
      </c>
      <c r="G19" s="38">
        <f t="shared" si="6"/>
        <v>0</v>
      </c>
      <c r="H19" s="39">
        <f t="shared" si="7"/>
        <v>0</v>
      </c>
    </row>
    <row r="20" spans="2:8" x14ac:dyDescent="0.25">
      <c r="B20" s="37">
        <f>Datos!B20</f>
        <v>0</v>
      </c>
      <c r="C20" s="38">
        <f>Datos!C20</f>
        <v>0</v>
      </c>
      <c r="D20" s="38">
        <f t="shared" si="0"/>
        <v>0</v>
      </c>
      <c r="E20" s="38">
        <f t="shared" si="5"/>
        <v>0</v>
      </c>
      <c r="F20" s="38">
        <f t="shared" si="2"/>
        <v>0</v>
      </c>
      <c r="G20" s="38">
        <f t="shared" si="6"/>
        <v>0</v>
      </c>
      <c r="H20" s="39">
        <f t="shared" si="7"/>
        <v>0</v>
      </c>
    </row>
    <row r="21" spans="2:8" x14ac:dyDescent="0.25">
      <c r="B21" s="37">
        <f>Datos!B21</f>
        <v>0</v>
      </c>
      <c r="C21" s="38">
        <f>Datos!C21</f>
        <v>0</v>
      </c>
      <c r="D21" s="38">
        <f t="shared" si="0"/>
        <v>0</v>
      </c>
      <c r="E21" s="38">
        <f t="shared" si="5"/>
        <v>0</v>
      </c>
      <c r="F21" s="38">
        <f t="shared" si="2"/>
        <v>0</v>
      </c>
      <c r="G21" s="38">
        <f t="shared" si="6"/>
        <v>0</v>
      </c>
      <c r="H21" s="39">
        <f t="shared" si="7"/>
        <v>0</v>
      </c>
    </row>
    <row r="22" spans="2:8" x14ac:dyDescent="0.25">
      <c r="B22" s="37">
        <f>Datos!B22</f>
        <v>0</v>
      </c>
      <c r="C22" s="38">
        <f>Datos!C22</f>
        <v>0</v>
      </c>
      <c r="D22" s="38">
        <f t="shared" si="0"/>
        <v>0</v>
      </c>
      <c r="E22" s="38">
        <f t="shared" si="5"/>
        <v>0</v>
      </c>
      <c r="F22" s="38">
        <f t="shared" si="2"/>
        <v>0</v>
      </c>
      <c r="G22" s="38">
        <f t="shared" si="6"/>
        <v>0</v>
      </c>
      <c r="H22" s="39">
        <f t="shared" si="7"/>
        <v>0</v>
      </c>
    </row>
    <row r="23" spans="2:8" x14ac:dyDescent="0.25">
      <c r="B23" s="37">
        <f>Datos!B23</f>
        <v>0</v>
      </c>
      <c r="C23" s="38">
        <f>Datos!C23</f>
        <v>0</v>
      </c>
      <c r="D23" s="38">
        <f t="shared" si="0"/>
        <v>0</v>
      </c>
      <c r="E23" s="38">
        <f t="shared" si="5"/>
        <v>0</v>
      </c>
      <c r="F23" s="38">
        <f t="shared" si="2"/>
        <v>0</v>
      </c>
      <c r="G23" s="38">
        <f t="shared" si="6"/>
        <v>0</v>
      </c>
      <c r="H23" s="39">
        <f t="shared" si="7"/>
        <v>0</v>
      </c>
    </row>
    <row r="24" spans="2:8" x14ac:dyDescent="0.25">
      <c r="B24" s="37">
        <f>Datos!B24</f>
        <v>0</v>
      </c>
      <c r="C24" s="38">
        <f>Datos!C24</f>
        <v>0</v>
      </c>
      <c r="D24" s="38">
        <f t="shared" si="0"/>
        <v>0</v>
      </c>
      <c r="E24" s="38">
        <f t="shared" si="5"/>
        <v>0</v>
      </c>
      <c r="F24" s="38">
        <f t="shared" si="2"/>
        <v>0</v>
      </c>
      <c r="G24" s="38">
        <f t="shared" si="6"/>
        <v>0</v>
      </c>
      <c r="H24" s="39">
        <f t="shared" si="7"/>
        <v>0</v>
      </c>
    </row>
    <row r="25" spans="2:8" x14ac:dyDescent="0.25">
      <c r="B25" s="37">
        <f>Datos!B25</f>
        <v>0</v>
      </c>
      <c r="C25" s="38">
        <f>Datos!C25</f>
        <v>0</v>
      </c>
      <c r="D25" s="38">
        <f t="shared" si="0"/>
        <v>0</v>
      </c>
      <c r="E25" s="38">
        <f t="shared" si="5"/>
        <v>0</v>
      </c>
      <c r="F25" s="38">
        <f t="shared" si="2"/>
        <v>0</v>
      </c>
      <c r="G25" s="38">
        <f t="shared" si="6"/>
        <v>0</v>
      </c>
      <c r="H25" s="39">
        <f t="shared" si="7"/>
        <v>0</v>
      </c>
    </row>
    <row r="26" spans="2:8" x14ac:dyDescent="0.25">
      <c r="B26" s="37">
        <f>Datos!B26</f>
        <v>0</v>
      </c>
      <c r="C26" s="38">
        <f>Datos!C26</f>
        <v>0</v>
      </c>
      <c r="D26" s="38">
        <f t="shared" si="0"/>
        <v>0</v>
      </c>
      <c r="E26" s="38">
        <f t="shared" si="5"/>
        <v>0</v>
      </c>
      <c r="F26" s="38">
        <f t="shared" si="2"/>
        <v>0</v>
      </c>
      <c r="G26" s="38">
        <f t="shared" si="6"/>
        <v>0</v>
      </c>
      <c r="H26" s="39">
        <f t="shared" si="7"/>
        <v>0</v>
      </c>
    </row>
  </sheetData>
  <hyperlinks>
    <hyperlink ref="B3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Datos!D6</f>
        <v>440</v>
      </c>
      <c r="D6" s="38">
        <f>IF(C6&gt;5904.77,369.05,C6*0.0625)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Datos!D7</f>
        <v>515</v>
      </c>
      <c r="D7" s="38">
        <f t="shared" ref="D7:D26" si="0">IF(C7&gt;5904.77,369.05,C7*0.0625)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Datos!D8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Datos!D9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Datos!D10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Datos!D11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Datos!D12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Datos!D13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Datos!D14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Datos!D15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Datos!D16</f>
        <v>0</v>
      </c>
      <c r="D16" s="38">
        <f t="shared" si="0"/>
        <v>0</v>
      </c>
      <c r="E16" s="38">
        <f t="shared" ref="E16:E26" si="5">C16-D16</f>
        <v>0</v>
      </c>
      <c r="F16" s="38">
        <f t="shared" si="2"/>
        <v>0</v>
      </c>
      <c r="G16" s="38">
        <f t="shared" ref="G16:G26" si="6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7">E16-F16-G16</f>
        <v>0</v>
      </c>
    </row>
    <row r="17" spans="2:8" x14ac:dyDescent="0.25">
      <c r="B17" s="37">
        <f>Datos!B17</f>
        <v>0</v>
      </c>
      <c r="C17" s="38">
        <f>Datos!D17</f>
        <v>0</v>
      </c>
      <c r="D17" s="38">
        <f t="shared" si="0"/>
        <v>0</v>
      </c>
      <c r="E17" s="38">
        <f t="shared" si="5"/>
        <v>0</v>
      </c>
      <c r="F17" s="38">
        <f t="shared" si="2"/>
        <v>0</v>
      </c>
      <c r="G17" s="38">
        <f t="shared" si="6"/>
        <v>0</v>
      </c>
      <c r="H17" s="39">
        <f t="shared" si="7"/>
        <v>0</v>
      </c>
    </row>
    <row r="18" spans="2:8" x14ac:dyDescent="0.25">
      <c r="B18" s="37">
        <f>Datos!B18</f>
        <v>0</v>
      </c>
      <c r="C18" s="38">
        <f>Datos!D18</f>
        <v>0</v>
      </c>
      <c r="D18" s="38">
        <f t="shared" si="0"/>
        <v>0</v>
      </c>
      <c r="E18" s="38">
        <f t="shared" si="5"/>
        <v>0</v>
      </c>
      <c r="F18" s="38">
        <f t="shared" si="2"/>
        <v>0</v>
      </c>
      <c r="G18" s="38">
        <f t="shared" si="6"/>
        <v>0</v>
      </c>
      <c r="H18" s="39">
        <f t="shared" si="7"/>
        <v>0</v>
      </c>
    </row>
    <row r="19" spans="2:8" x14ac:dyDescent="0.25">
      <c r="B19" s="37">
        <f>Datos!B19</f>
        <v>0</v>
      </c>
      <c r="C19" s="38">
        <f>Datos!D19</f>
        <v>0</v>
      </c>
      <c r="D19" s="38">
        <f t="shared" si="0"/>
        <v>0</v>
      </c>
      <c r="E19" s="38">
        <f t="shared" si="5"/>
        <v>0</v>
      </c>
      <c r="F19" s="38">
        <f t="shared" si="2"/>
        <v>0</v>
      </c>
      <c r="G19" s="38">
        <f t="shared" si="6"/>
        <v>0</v>
      </c>
      <c r="H19" s="39">
        <f t="shared" si="7"/>
        <v>0</v>
      </c>
    </row>
    <row r="20" spans="2:8" x14ac:dyDescent="0.25">
      <c r="B20" s="37">
        <f>Datos!B20</f>
        <v>0</v>
      </c>
      <c r="C20" s="38">
        <f>Datos!D20</f>
        <v>0</v>
      </c>
      <c r="D20" s="38">
        <f t="shared" si="0"/>
        <v>0</v>
      </c>
      <c r="E20" s="38">
        <f t="shared" si="5"/>
        <v>0</v>
      </c>
      <c r="F20" s="38">
        <f t="shared" si="2"/>
        <v>0</v>
      </c>
      <c r="G20" s="38">
        <f t="shared" si="6"/>
        <v>0</v>
      </c>
      <c r="H20" s="39">
        <f t="shared" si="7"/>
        <v>0</v>
      </c>
    </row>
    <row r="21" spans="2:8" x14ac:dyDescent="0.25">
      <c r="B21" s="37">
        <f>Datos!B21</f>
        <v>0</v>
      </c>
      <c r="C21" s="38">
        <f>Datos!D21</f>
        <v>0</v>
      </c>
      <c r="D21" s="38">
        <f t="shared" si="0"/>
        <v>0</v>
      </c>
      <c r="E21" s="38">
        <f t="shared" si="5"/>
        <v>0</v>
      </c>
      <c r="F21" s="38">
        <f t="shared" si="2"/>
        <v>0</v>
      </c>
      <c r="G21" s="38">
        <f t="shared" si="6"/>
        <v>0</v>
      </c>
      <c r="H21" s="39">
        <f t="shared" si="7"/>
        <v>0</v>
      </c>
    </row>
    <row r="22" spans="2:8" x14ac:dyDescent="0.25">
      <c r="B22" s="37">
        <f>Datos!B22</f>
        <v>0</v>
      </c>
      <c r="C22" s="38">
        <f>Datos!D22</f>
        <v>0</v>
      </c>
      <c r="D22" s="38">
        <f t="shared" si="0"/>
        <v>0</v>
      </c>
      <c r="E22" s="38">
        <f t="shared" si="5"/>
        <v>0</v>
      </c>
      <c r="F22" s="38">
        <f t="shared" si="2"/>
        <v>0</v>
      </c>
      <c r="G22" s="38">
        <f t="shared" si="6"/>
        <v>0</v>
      </c>
      <c r="H22" s="39">
        <f t="shared" si="7"/>
        <v>0</v>
      </c>
    </row>
    <row r="23" spans="2:8" x14ac:dyDescent="0.25">
      <c r="B23" s="37">
        <f>Datos!B23</f>
        <v>0</v>
      </c>
      <c r="C23" s="38">
        <f>Datos!D23</f>
        <v>0</v>
      </c>
      <c r="D23" s="38">
        <f t="shared" si="0"/>
        <v>0</v>
      </c>
      <c r="E23" s="38">
        <f t="shared" si="5"/>
        <v>0</v>
      </c>
      <c r="F23" s="38">
        <f t="shared" si="2"/>
        <v>0</v>
      </c>
      <c r="G23" s="38">
        <f t="shared" si="6"/>
        <v>0</v>
      </c>
      <c r="H23" s="39">
        <f t="shared" si="7"/>
        <v>0</v>
      </c>
    </row>
    <row r="24" spans="2:8" x14ac:dyDescent="0.25">
      <c r="B24" s="37">
        <f>Datos!B24</f>
        <v>0</v>
      </c>
      <c r="C24" s="38">
        <f>Datos!D24</f>
        <v>0</v>
      </c>
      <c r="D24" s="38">
        <f t="shared" si="0"/>
        <v>0</v>
      </c>
      <c r="E24" s="38">
        <f t="shared" si="5"/>
        <v>0</v>
      </c>
      <c r="F24" s="38">
        <f t="shared" si="2"/>
        <v>0</v>
      </c>
      <c r="G24" s="38">
        <f t="shared" si="6"/>
        <v>0</v>
      </c>
      <c r="H24" s="39">
        <f t="shared" si="7"/>
        <v>0</v>
      </c>
    </row>
    <row r="25" spans="2:8" x14ac:dyDescent="0.25">
      <c r="B25" s="37">
        <f>Datos!B25</f>
        <v>0</v>
      </c>
      <c r="C25" s="38">
        <f>Datos!D25</f>
        <v>0</v>
      </c>
      <c r="D25" s="38">
        <f t="shared" si="0"/>
        <v>0</v>
      </c>
      <c r="E25" s="38">
        <f t="shared" si="5"/>
        <v>0</v>
      </c>
      <c r="F25" s="38">
        <f t="shared" si="2"/>
        <v>0</v>
      </c>
      <c r="G25" s="38">
        <f t="shared" si="6"/>
        <v>0</v>
      </c>
      <c r="H25" s="39">
        <f t="shared" si="7"/>
        <v>0</v>
      </c>
    </row>
    <row r="26" spans="2:8" x14ac:dyDescent="0.25">
      <c r="B26" s="37">
        <f>Datos!B26</f>
        <v>0</v>
      </c>
      <c r="C26" s="38">
        <f>Datos!D26</f>
        <v>0</v>
      </c>
      <c r="D26" s="38">
        <f t="shared" si="0"/>
        <v>0</v>
      </c>
      <c r="E26" s="38">
        <f t="shared" si="5"/>
        <v>0</v>
      </c>
      <c r="F26" s="38">
        <f t="shared" si="2"/>
        <v>0</v>
      </c>
      <c r="G26" s="38">
        <f t="shared" si="6"/>
        <v>0</v>
      </c>
      <c r="H26" s="39">
        <f t="shared" si="7"/>
        <v>0</v>
      </c>
    </row>
  </sheetData>
  <hyperlinks>
    <hyperlink ref="B3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Datos!E6+Datos!F6</f>
        <v>640</v>
      </c>
      <c r="D6" s="38">
        <f>IF(C6&gt;5904.77,369.05,C6*0.0625)</f>
        <v>40</v>
      </c>
      <c r="E6" s="38">
        <f>C6-D6</f>
        <v>600</v>
      </c>
      <c r="F6" s="38">
        <f>IF(C6&gt;1000,30,C6*0.03)</f>
        <v>19.2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28.72</v>
      </c>
      <c r="H6" s="39">
        <f>E6-F6-G6</f>
        <v>552.07999999999993</v>
      </c>
    </row>
    <row r="7" spans="1:8" x14ac:dyDescent="0.25">
      <c r="B7" s="37">
        <f>Datos!B7</f>
        <v>0</v>
      </c>
      <c r="C7" s="38">
        <f>Datos!E7+Datos!F7</f>
        <v>715</v>
      </c>
      <c r="D7" s="38">
        <f t="shared" ref="D7:D26" si="0">IF(C7&gt;5904.77,369.05,C7*0.0625)</f>
        <v>44.6875</v>
      </c>
      <c r="E7" s="38">
        <f t="shared" ref="E7:E15" si="1">C7-D7</f>
        <v>670.3125</v>
      </c>
      <c r="F7" s="38">
        <f t="shared" ref="F7:F26" si="2">IF(C7&gt;1000,30,C7*0.03)</f>
        <v>21.45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35.446249999999999</v>
      </c>
      <c r="H7" s="39">
        <f t="shared" ref="H7:H15" si="4">E7-F7-G7</f>
        <v>613.41624999999999</v>
      </c>
    </row>
    <row r="8" spans="1:8" x14ac:dyDescent="0.25">
      <c r="B8" s="37">
        <f>Datos!B8</f>
        <v>0</v>
      </c>
      <c r="C8" s="38">
        <f>Datos!E8+Datos!F8</f>
        <v>200</v>
      </c>
      <c r="D8" s="38">
        <f t="shared" si="0"/>
        <v>12.5</v>
      </c>
      <c r="E8" s="38">
        <f t="shared" si="1"/>
        <v>187.5</v>
      </c>
      <c r="F8" s="38">
        <f t="shared" si="2"/>
        <v>6</v>
      </c>
      <c r="G8" s="38">
        <f t="shared" si="3"/>
        <v>0</v>
      </c>
      <c r="H8" s="39">
        <f t="shared" si="4"/>
        <v>181.5</v>
      </c>
    </row>
    <row r="9" spans="1:8" x14ac:dyDescent="0.25">
      <c r="B9" s="37">
        <f>Datos!B9</f>
        <v>0</v>
      </c>
      <c r="C9" s="38">
        <f>Datos!E9+Datos!F9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Datos!E10+Datos!F10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Datos!E11+Datos!F11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Datos!E12+Datos!F12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Datos!E13+Datos!F13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Datos!E14+Datos!F14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Datos!E15+Datos!F15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Datos!E16+Datos!F16</f>
        <v>0</v>
      </c>
      <c r="D16" s="38">
        <f t="shared" si="0"/>
        <v>0</v>
      </c>
      <c r="E16" s="38">
        <f t="shared" ref="E16:E26" si="5">C16-D16</f>
        <v>0</v>
      </c>
      <c r="F16" s="38">
        <f t="shared" si="2"/>
        <v>0</v>
      </c>
      <c r="G16" s="38">
        <f t="shared" ref="G16:G26" si="6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7">E16-F16-G16</f>
        <v>0</v>
      </c>
    </row>
    <row r="17" spans="2:8" x14ac:dyDescent="0.25">
      <c r="B17" s="37">
        <f>Datos!B17</f>
        <v>0</v>
      </c>
      <c r="C17" s="38">
        <f>Datos!E17+Datos!F17</f>
        <v>0</v>
      </c>
      <c r="D17" s="38">
        <f t="shared" si="0"/>
        <v>0</v>
      </c>
      <c r="E17" s="38">
        <f t="shared" si="5"/>
        <v>0</v>
      </c>
      <c r="F17" s="38">
        <f t="shared" si="2"/>
        <v>0</v>
      </c>
      <c r="G17" s="38">
        <f t="shared" si="6"/>
        <v>0</v>
      </c>
      <c r="H17" s="39">
        <f t="shared" si="7"/>
        <v>0</v>
      </c>
    </row>
    <row r="18" spans="2:8" x14ac:dyDescent="0.25">
      <c r="B18" s="37">
        <f>Datos!B18</f>
        <v>0</v>
      </c>
      <c r="C18" s="38">
        <f>Datos!E18+Datos!F18</f>
        <v>0</v>
      </c>
      <c r="D18" s="38">
        <f t="shared" si="0"/>
        <v>0</v>
      </c>
      <c r="E18" s="38">
        <f t="shared" si="5"/>
        <v>0</v>
      </c>
      <c r="F18" s="38">
        <f t="shared" si="2"/>
        <v>0</v>
      </c>
      <c r="G18" s="38">
        <f t="shared" si="6"/>
        <v>0</v>
      </c>
      <c r="H18" s="39">
        <f t="shared" si="7"/>
        <v>0</v>
      </c>
    </row>
    <row r="19" spans="2:8" x14ac:dyDescent="0.25">
      <c r="B19" s="37">
        <f>Datos!B19</f>
        <v>0</v>
      </c>
      <c r="C19" s="38">
        <f>Datos!E19+Datos!F19</f>
        <v>0</v>
      </c>
      <c r="D19" s="38">
        <f t="shared" si="0"/>
        <v>0</v>
      </c>
      <c r="E19" s="38">
        <f t="shared" si="5"/>
        <v>0</v>
      </c>
      <c r="F19" s="38">
        <f t="shared" si="2"/>
        <v>0</v>
      </c>
      <c r="G19" s="38">
        <f t="shared" si="6"/>
        <v>0</v>
      </c>
      <c r="H19" s="39">
        <f t="shared" si="7"/>
        <v>0</v>
      </c>
    </row>
    <row r="20" spans="2:8" x14ac:dyDescent="0.25">
      <c r="B20" s="37">
        <f>Datos!B20</f>
        <v>0</v>
      </c>
      <c r="C20" s="38">
        <f>Datos!E20+Datos!F20</f>
        <v>0</v>
      </c>
      <c r="D20" s="38">
        <f t="shared" si="0"/>
        <v>0</v>
      </c>
      <c r="E20" s="38">
        <f t="shared" si="5"/>
        <v>0</v>
      </c>
      <c r="F20" s="38">
        <f t="shared" si="2"/>
        <v>0</v>
      </c>
      <c r="G20" s="38">
        <f t="shared" si="6"/>
        <v>0</v>
      </c>
      <c r="H20" s="39">
        <f t="shared" si="7"/>
        <v>0</v>
      </c>
    </row>
    <row r="21" spans="2:8" x14ac:dyDescent="0.25">
      <c r="B21" s="37">
        <f>Datos!B21</f>
        <v>0</v>
      </c>
      <c r="C21" s="38">
        <f>Datos!E21+Datos!F21</f>
        <v>0</v>
      </c>
      <c r="D21" s="38">
        <f t="shared" si="0"/>
        <v>0</v>
      </c>
      <c r="E21" s="38">
        <f t="shared" si="5"/>
        <v>0</v>
      </c>
      <c r="F21" s="38">
        <f t="shared" si="2"/>
        <v>0</v>
      </c>
      <c r="G21" s="38">
        <f t="shared" si="6"/>
        <v>0</v>
      </c>
      <c r="H21" s="39">
        <f t="shared" si="7"/>
        <v>0</v>
      </c>
    </row>
    <row r="22" spans="2:8" x14ac:dyDescent="0.25">
      <c r="B22" s="37">
        <f>Datos!B22</f>
        <v>0</v>
      </c>
      <c r="C22" s="38">
        <f>Datos!E22+Datos!F22</f>
        <v>0</v>
      </c>
      <c r="D22" s="38">
        <f t="shared" si="0"/>
        <v>0</v>
      </c>
      <c r="E22" s="38">
        <f t="shared" si="5"/>
        <v>0</v>
      </c>
      <c r="F22" s="38">
        <f t="shared" si="2"/>
        <v>0</v>
      </c>
      <c r="G22" s="38">
        <f t="shared" si="6"/>
        <v>0</v>
      </c>
      <c r="H22" s="39">
        <f t="shared" si="7"/>
        <v>0</v>
      </c>
    </row>
    <row r="23" spans="2:8" x14ac:dyDescent="0.25">
      <c r="B23" s="37">
        <f>Datos!B23</f>
        <v>0</v>
      </c>
      <c r="C23" s="38">
        <f>Datos!E23+Datos!F23</f>
        <v>0</v>
      </c>
      <c r="D23" s="38">
        <f t="shared" si="0"/>
        <v>0</v>
      </c>
      <c r="E23" s="38">
        <f t="shared" si="5"/>
        <v>0</v>
      </c>
      <c r="F23" s="38">
        <f t="shared" si="2"/>
        <v>0</v>
      </c>
      <c r="G23" s="38">
        <f t="shared" si="6"/>
        <v>0</v>
      </c>
      <c r="H23" s="39">
        <f t="shared" si="7"/>
        <v>0</v>
      </c>
    </row>
    <row r="24" spans="2:8" x14ac:dyDescent="0.25">
      <c r="B24" s="37">
        <f>Datos!B24</f>
        <v>0</v>
      </c>
      <c r="C24" s="38">
        <f>Datos!E24+Datos!F24</f>
        <v>0</v>
      </c>
      <c r="D24" s="38">
        <f t="shared" si="0"/>
        <v>0</v>
      </c>
      <c r="E24" s="38">
        <f t="shared" si="5"/>
        <v>0</v>
      </c>
      <c r="F24" s="38">
        <f t="shared" si="2"/>
        <v>0</v>
      </c>
      <c r="G24" s="38">
        <f t="shared" si="6"/>
        <v>0</v>
      </c>
      <c r="H24" s="39">
        <f t="shared" si="7"/>
        <v>0</v>
      </c>
    </row>
    <row r="25" spans="2:8" x14ac:dyDescent="0.25">
      <c r="B25" s="37">
        <f>Datos!B25</f>
        <v>0</v>
      </c>
      <c r="C25" s="38">
        <f>Datos!E25+Datos!F25</f>
        <v>0</v>
      </c>
      <c r="D25" s="38">
        <f t="shared" si="0"/>
        <v>0</v>
      </c>
      <c r="E25" s="38">
        <f t="shared" si="5"/>
        <v>0</v>
      </c>
      <c r="F25" s="38">
        <f t="shared" si="2"/>
        <v>0</v>
      </c>
      <c r="G25" s="38">
        <f t="shared" si="6"/>
        <v>0</v>
      </c>
      <c r="H25" s="39">
        <f t="shared" si="7"/>
        <v>0</v>
      </c>
    </row>
    <row r="26" spans="2:8" x14ac:dyDescent="0.25">
      <c r="B26" s="37">
        <f>Datos!B26</f>
        <v>0</v>
      </c>
      <c r="C26" s="38">
        <f>Datos!E26+Datos!F26</f>
        <v>0</v>
      </c>
      <c r="D26" s="38">
        <f t="shared" si="0"/>
        <v>0</v>
      </c>
      <c r="E26" s="38">
        <f t="shared" si="5"/>
        <v>0</v>
      </c>
      <c r="F26" s="38">
        <f t="shared" si="2"/>
        <v>0</v>
      </c>
      <c r="G26" s="38">
        <f t="shared" si="6"/>
        <v>0</v>
      </c>
      <c r="H26" s="39">
        <f t="shared" si="7"/>
        <v>0</v>
      </c>
    </row>
  </sheetData>
  <hyperlinks>
    <hyperlink ref="B3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Datos!G6</f>
        <v>440</v>
      </c>
      <c r="D6" s="38">
        <f>IF(C6&gt;5904.77,369.05,C6*0.0625)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Datos!G7</f>
        <v>515</v>
      </c>
      <c r="D7" s="38">
        <f t="shared" ref="D7:D26" si="0">IF(C7&gt;5904.77,369.05,C7*0.0625)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Datos!G8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Datos!G9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Datos!G10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Datos!G11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Datos!G12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Datos!G13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Datos!G14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Datos!G15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Datos!G16</f>
        <v>0</v>
      </c>
      <c r="D16" s="38">
        <f t="shared" si="0"/>
        <v>0</v>
      </c>
      <c r="E16" s="38">
        <f t="shared" ref="E16:E26" si="5">C16-D16</f>
        <v>0</v>
      </c>
      <c r="F16" s="38">
        <f t="shared" si="2"/>
        <v>0</v>
      </c>
      <c r="G16" s="38">
        <f t="shared" ref="G16:G26" si="6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7">E16-F16-G16</f>
        <v>0</v>
      </c>
    </row>
    <row r="17" spans="2:8" x14ac:dyDescent="0.25">
      <c r="B17" s="37">
        <f>Datos!B17</f>
        <v>0</v>
      </c>
      <c r="C17" s="38">
        <f>Datos!G17</f>
        <v>0</v>
      </c>
      <c r="D17" s="38">
        <f t="shared" si="0"/>
        <v>0</v>
      </c>
      <c r="E17" s="38">
        <f t="shared" si="5"/>
        <v>0</v>
      </c>
      <c r="F17" s="38">
        <f t="shared" si="2"/>
        <v>0</v>
      </c>
      <c r="G17" s="38">
        <f t="shared" si="6"/>
        <v>0</v>
      </c>
      <c r="H17" s="39">
        <f t="shared" si="7"/>
        <v>0</v>
      </c>
    </row>
    <row r="18" spans="2:8" x14ac:dyDescent="0.25">
      <c r="B18" s="37">
        <f>Datos!B18</f>
        <v>0</v>
      </c>
      <c r="C18" s="38">
        <f>Datos!G18</f>
        <v>0</v>
      </c>
      <c r="D18" s="38">
        <f t="shared" si="0"/>
        <v>0</v>
      </c>
      <c r="E18" s="38">
        <f t="shared" si="5"/>
        <v>0</v>
      </c>
      <c r="F18" s="38">
        <f t="shared" si="2"/>
        <v>0</v>
      </c>
      <c r="G18" s="38">
        <f t="shared" si="6"/>
        <v>0</v>
      </c>
      <c r="H18" s="39">
        <f t="shared" si="7"/>
        <v>0</v>
      </c>
    </row>
    <row r="19" spans="2:8" x14ac:dyDescent="0.25">
      <c r="B19" s="37">
        <f>Datos!B19</f>
        <v>0</v>
      </c>
      <c r="C19" s="38">
        <f>Datos!G19</f>
        <v>0</v>
      </c>
      <c r="D19" s="38">
        <f t="shared" si="0"/>
        <v>0</v>
      </c>
      <c r="E19" s="38">
        <f t="shared" si="5"/>
        <v>0</v>
      </c>
      <c r="F19" s="38">
        <f t="shared" si="2"/>
        <v>0</v>
      </c>
      <c r="G19" s="38">
        <f t="shared" si="6"/>
        <v>0</v>
      </c>
      <c r="H19" s="39">
        <f t="shared" si="7"/>
        <v>0</v>
      </c>
    </row>
    <row r="20" spans="2:8" x14ac:dyDescent="0.25">
      <c r="B20" s="37">
        <f>Datos!B20</f>
        <v>0</v>
      </c>
      <c r="C20" s="38">
        <f>Datos!G20</f>
        <v>0</v>
      </c>
      <c r="D20" s="38">
        <f t="shared" si="0"/>
        <v>0</v>
      </c>
      <c r="E20" s="38">
        <f t="shared" si="5"/>
        <v>0</v>
      </c>
      <c r="F20" s="38">
        <f t="shared" si="2"/>
        <v>0</v>
      </c>
      <c r="G20" s="38">
        <f t="shared" si="6"/>
        <v>0</v>
      </c>
      <c r="H20" s="39">
        <f t="shared" si="7"/>
        <v>0</v>
      </c>
    </row>
    <row r="21" spans="2:8" x14ac:dyDescent="0.25">
      <c r="B21" s="37">
        <f>Datos!B21</f>
        <v>0</v>
      </c>
      <c r="C21" s="38">
        <f>Datos!G21</f>
        <v>0</v>
      </c>
      <c r="D21" s="38">
        <f t="shared" si="0"/>
        <v>0</v>
      </c>
      <c r="E21" s="38">
        <f t="shared" si="5"/>
        <v>0</v>
      </c>
      <c r="F21" s="38">
        <f t="shared" si="2"/>
        <v>0</v>
      </c>
      <c r="G21" s="38">
        <f t="shared" si="6"/>
        <v>0</v>
      </c>
      <c r="H21" s="39">
        <f t="shared" si="7"/>
        <v>0</v>
      </c>
    </row>
    <row r="22" spans="2:8" x14ac:dyDescent="0.25">
      <c r="B22" s="37">
        <f>Datos!B22</f>
        <v>0</v>
      </c>
      <c r="C22" s="38">
        <f>Datos!G22</f>
        <v>0</v>
      </c>
      <c r="D22" s="38">
        <f t="shared" si="0"/>
        <v>0</v>
      </c>
      <c r="E22" s="38">
        <f t="shared" si="5"/>
        <v>0</v>
      </c>
      <c r="F22" s="38">
        <f t="shared" si="2"/>
        <v>0</v>
      </c>
      <c r="G22" s="38">
        <f t="shared" si="6"/>
        <v>0</v>
      </c>
      <c r="H22" s="39">
        <f t="shared" si="7"/>
        <v>0</v>
      </c>
    </row>
    <row r="23" spans="2:8" x14ac:dyDescent="0.25">
      <c r="B23" s="37">
        <f>Datos!B23</f>
        <v>0</v>
      </c>
      <c r="C23" s="38">
        <f>Datos!G23</f>
        <v>0</v>
      </c>
      <c r="D23" s="38">
        <f t="shared" si="0"/>
        <v>0</v>
      </c>
      <c r="E23" s="38">
        <f t="shared" si="5"/>
        <v>0</v>
      </c>
      <c r="F23" s="38">
        <f t="shared" si="2"/>
        <v>0</v>
      </c>
      <c r="G23" s="38">
        <f t="shared" si="6"/>
        <v>0</v>
      </c>
      <c r="H23" s="39">
        <f t="shared" si="7"/>
        <v>0</v>
      </c>
    </row>
    <row r="24" spans="2:8" x14ac:dyDescent="0.25">
      <c r="B24" s="37">
        <f>Datos!B24</f>
        <v>0</v>
      </c>
      <c r="C24" s="38">
        <f>Datos!G24</f>
        <v>0</v>
      </c>
      <c r="D24" s="38">
        <f t="shared" si="0"/>
        <v>0</v>
      </c>
      <c r="E24" s="38">
        <f t="shared" si="5"/>
        <v>0</v>
      </c>
      <c r="F24" s="38">
        <f t="shared" si="2"/>
        <v>0</v>
      </c>
      <c r="G24" s="38">
        <f t="shared" si="6"/>
        <v>0</v>
      </c>
      <c r="H24" s="39">
        <f t="shared" si="7"/>
        <v>0</v>
      </c>
    </row>
    <row r="25" spans="2:8" x14ac:dyDescent="0.25">
      <c r="B25" s="37">
        <f>Datos!B25</f>
        <v>0</v>
      </c>
      <c r="C25" s="38">
        <f>Datos!G25</f>
        <v>0</v>
      </c>
      <c r="D25" s="38">
        <f t="shared" si="0"/>
        <v>0</v>
      </c>
      <c r="E25" s="38">
        <f t="shared" si="5"/>
        <v>0</v>
      </c>
      <c r="F25" s="38">
        <f t="shared" si="2"/>
        <v>0</v>
      </c>
      <c r="G25" s="38">
        <f t="shared" si="6"/>
        <v>0</v>
      </c>
      <c r="H25" s="39">
        <f t="shared" si="7"/>
        <v>0</v>
      </c>
    </row>
    <row r="26" spans="2:8" x14ac:dyDescent="0.25">
      <c r="B26" s="37">
        <f>Datos!B26</f>
        <v>0</v>
      </c>
      <c r="C26" s="38">
        <f>Datos!G26</f>
        <v>0</v>
      </c>
      <c r="D26" s="38">
        <f t="shared" si="0"/>
        <v>0</v>
      </c>
      <c r="E26" s="38">
        <f t="shared" si="5"/>
        <v>0</v>
      </c>
      <c r="F26" s="38">
        <f t="shared" si="2"/>
        <v>0</v>
      </c>
      <c r="G26" s="38">
        <f t="shared" si="6"/>
        <v>0</v>
      </c>
      <c r="H26" s="39">
        <f t="shared" si="7"/>
        <v>0</v>
      </c>
    </row>
  </sheetData>
  <hyperlinks>
    <hyperlink ref="B3" r:id="rId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/>
  </sheetViews>
  <sheetFormatPr baseColWidth="10" defaultRowHeight="15" x14ac:dyDescent="0.25"/>
  <cols>
    <col min="1" max="1" width="3.7109375" style="5" customWidth="1"/>
    <col min="2" max="2" width="30.7109375" style="8" customWidth="1"/>
    <col min="3" max="3" width="11.42578125" style="5"/>
    <col min="4" max="4" width="13.85546875" style="5" customWidth="1"/>
    <col min="5" max="5" width="13.5703125" style="5" customWidth="1"/>
    <col min="6" max="16384" width="11.42578125" style="5"/>
  </cols>
  <sheetData>
    <row r="2" spans="1:8" ht="22.5" x14ac:dyDescent="0.3">
      <c r="B2" s="2" t="s">
        <v>35</v>
      </c>
    </row>
    <row r="3" spans="1:8" x14ac:dyDescent="0.25">
      <c r="A3" s="7"/>
      <c r="B3" s="3" t="s">
        <v>7</v>
      </c>
    </row>
    <row r="4" spans="1:8" x14ac:dyDescent="0.25">
      <c r="B4" s="1" t="s">
        <v>8</v>
      </c>
    </row>
    <row r="5" spans="1:8" s="9" customFormat="1" ht="30" x14ac:dyDescent="0.25">
      <c r="B5" s="10" t="s">
        <v>0</v>
      </c>
      <c r="C5" s="11" t="s">
        <v>1</v>
      </c>
      <c r="D5" s="11" t="s">
        <v>5</v>
      </c>
      <c r="E5" s="11" t="s">
        <v>4</v>
      </c>
      <c r="F5" s="11" t="s">
        <v>2</v>
      </c>
      <c r="G5" s="11" t="s">
        <v>3</v>
      </c>
      <c r="H5" s="11" t="s">
        <v>6</v>
      </c>
    </row>
    <row r="6" spans="1:8" x14ac:dyDescent="0.25">
      <c r="B6" s="37" t="str">
        <f>Datos!B6</f>
        <v>EJEMPLO</v>
      </c>
      <c r="C6" s="38">
        <f>Datos!H6</f>
        <v>440</v>
      </c>
      <c r="D6" s="38">
        <f>IF(C6&gt;5904.77,369.05,C6*0.0625)</f>
        <v>27.5</v>
      </c>
      <c r="E6" s="38">
        <f>C6-D6</f>
        <v>412.5</v>
      </c>
      <c r="F6" s="38">
        <f>IF(C6&gt;1000,30,C6*0.03)</f>
        <v>13.2</v>
      </c>
      <c r="G6" s="38">
        <f>IF(E6&lt;=487.6,0,IF(AND(E6&gt;=487.61,E6&lt;=642.85),(((E6-487.6)*0.1)+17.48),IF(AND(E6&gt;=642.86,E6&lt;=915.81),(((E6-642.85)*0.1)+32.7),IF(AND(E6&gt;=915.82,E6&lt;=2058.67),(((E6-915.81)*0.2)+60),IF(E6&gt;2058.68,(((E6-2058.67)*0.3)+288.57),0)))))</f>
        <v>0</v>
      </c>
      <c r="H6" s="39">
        <f>E6-F6-G6</f>
        <v>399.3</v>
      </c>
    </row>
    <row r="7" spans="1:8" x14ac:dyDescent="0.25">
      <c r="B7" s="37">
        <f>Datos!B7</f>
        <v>0</v>
      </c>
      <c r="C7" s="38">
        <f>Datos!H7</f>
        <v>515</v>
      </c>
      <c r="D7" s="38">
        <f t="shared" ref="D7:D26" si="0">IF(C7&gt;5904.77,369.05,C7*0.0625)</f>
        <v>32.1875</v>
      </c>
      <c r="E7" s="38">
        <f t="shared" ref="E7:E15" si="1">C7-D7</f>
        <v>482.8125</v>
      </c>
      <c r="F7" s="38">
        <f t="shared" ref="F7:F26" si="2">IF(C7&gt;1000,30,C7*0.03)</f>
        <v>15.45</v>
      </c>
      <c r="G7" s="38">
        <f t="shared" ref="G7:G15" si="3">IF(E7&lt;=487.6,0,IF(AND(E7&gt;=487.61,E7&lt;=642.85),(((E7-487.6)*0.1)+17.48),IF(AND(E7&gt;=642.86,E7&lt;=915.81),(((E7-642.85)*0.1)+32.7),IF(AND(E7&gt;=915.82,E7&lt;=2058.67),(((E7-915.81)*0.2)+60),IF(E7&gt;2058.68,(((E7-2058.67)*0.3)+288.57),0)))))</f>
        <v>0</v>
      </c>
      <c r="H7" s="39">
        <f t="shared" ref="H7:H15" si="4">E7-F7-G7</f>
        <v>467.36250000000001</v>
      </c>
    </row>
    <row r="8" spans="1:8" x14ac:dyDescent="0.25">
      <c r="B8" s="37">
        <f>Datos!B8</f>
        <v>0</v>
      </c>
      <c r="C8" s="38">
        <f>Datos!H8</f>
        <v>0</v>
      </c>
      <c r="D8" s="38">
        <f t="shared" si="0"/>
        <v>0</v>
      </c>
      <c r="E8" s="38">
        <f t="shared" si="1"/>
        <v>0</v>
      </c>
      <c r="F8" s="38">
        <f t="shared" si="2"/>
        <v>0</v>
      </c>
      <c r="G8" s="38">
        <f t="shared" si="3"/>
        <v>0</v>
      </c>
      <c r="H8" s="39">
        <f t="shared" si="4"/>
        <v>0</v>
      </c>
    </row>
    <row r="9" spans="1:8" x14ac:dyDescent="0.25">
      <c r="B9" s="37">
        <f>Datos!B9</f>
        <v>0</v>
      </c>
      <c r="C9" s="38">
        <f>Datos!H9</f>
        <v>0</v>
      </c>
      <c r="D9" s="38">
        <f t="shared" si="0"/>
        <v>0</v>
      </c>
      <c r="E9" s="38">
        <f t="shared" si="1"/>
        <v>0</v>
      </c>
      <c r="F9" s="38">
        <f t="shared" si="2"/>
        <v>0</v>
      </c>
      <c r="G9" s="38">
        <f t="shared" si="3"/>
        <v>0</v>
      </c>
      <c r="H9" s="39">
        <f t="shared" si="4"/>
        <v>0</v>
      </c>
    </row>
    <row r="10" spans="1:8" x14ac:dyDescent="0.25">
      <c r="B10" s="37">
        <f>Datos!B10</f>
        <v>0</v>
      </c>
      <c r="C10" s="38">
        <f>Datos!H10</f>
        <v>0</v>
      </c>
      <c r="D10" s="38">
        <f t="shared" si="0"/>
        <v>0</v>
      </c>
      <c r="E10" s="38">
        <f t="shared" si="1"/>
        <v>0</v>
      </c>
      <c r="F10" s="38">
        <f t="shared" si="2"/>
        <v>0</v>
      </c>
      <c r="G10" s="38">
        <f t="shared" si="3"/>
        <v>0</v>
      </c>
      <c r="H10" s="39">
        <f t="shared" si="4"/>
        <v>0</v>
      </c>
    </row>
    <row r="11" spans="1:8" x14ac:dyDescent="0.25">
      <c r="B11" s="37">
        <f>Datos!B11</f>
        <v>0</v>
      </c>
      <c r="C11" s="38">
        <f>Datos!H11</f>
        <v>0</v>
      </c>
      <c r="D11" s="38">
        <f t="shared" si="0"/>
        <v>0</v>
      </c>
      <c r="E11" s="38">
        <f t="shared" si="1"/>
        <v>0</v>
      </c>
      <c r="F11" s="38">
        <f t="shared" si="2"/>
        <v>0</v>
      </c>
      <c r="G11" s="38">
        <f t="shared" si="3"/>
        <v>0</v>
      </c>
      <c r="H11" s="39">
        <f t="shared" si="4"/>
        <v>0</v>
      </c>
    </row>
    <row r="12" spans="1:8" x14ac:dyDescent="0.25">
      <c r="B12" s="37">
        <f>Datos!B12</f>
        <v>0</v>
      </c>
      <c r="C12" s="38">
        <f>Datos!H12</f>
        <v>0</v>
      </c>
      <c r="D12" s="38">
        <f t="shared" si="0"/>
        <v>0</v>
      </c>
      <c r="E12" s="38">
        <f t="shared" si="1"/>
        <v>0</v>
      </c>
      <c r="F12" s="38">
        <f t="shared" si="2"/>
        <v>0</v>
      </c>
      <c r="G12" s="38">
        <f t="shared" si="3"/>
        <v>0</v>
      </c>
      <c r="H12" s="39">
        <f t="shared" si="4"/>
        <v>0</v>
      </c>
    </row>
    <row r="13" spans="1:8" x14ac:dyDescent="0.25">
      <c r="B13" s="37">
        <f>Datos!B13</f>
        <v>0</v>
      </c>
      <c r="C13" s="38">
        <f>Datos!H13</f>
        <v>0</v>
      </c>
      <c r="D13" s="38">
        <f t="shared" si="0"/>
        <v>0</v>
      </c>
      <c r="E13" s="38">
        <f t="shared" si="1"/>
        <v>0</v>
      </c>
      <c r="F13" s="38">
        <f t="shared" si="2"/>
        <v>0</v>
      </c>
      <c r="G13" s="38">
        <f t="shared" si="3"/>
        <v>0</v>
      </c>
      <c r="H13" s="39">
        <f t="shared" si="4"/>
        <v>0</v>
      </c>
    </row>
    <row r="14" spans="1:8" x14ac:dyDescent="0.25">
      <c r="B14" s="37">
        <f>Datos!B14</f>
        <v>0</v>
      </c>
      <c r="C14" s="38">
        <f>Datos!H14</f>
        <v>0</v>
      </c>
      <c r="D14" s="38">
        <f t="shared" si="0"/>
        <v>0</v>
      </c>
      <c r="E14" s="38">
        <f t="shared" si="1"/>
        <v>0</v>
      </c>
      <c r="F14" s="38">
        <f t="shared" si="2"/>
        <v>0</v>
      </c>
      <c r="G14" s="38">
        <f t="shared" si="3"/>
        <v>0</v>
      </c>
      <c r="H14" s="39">
        <f t="shared" si="4"/>
        <v>0</v>
      </c>
    </row>
    <row r="15" spans="1:8" x14ac:dyDescent="0.25">
      <c r="B15" s="37">
        <f>Datos!B15</f>
        <v>0</v>
      </c>
      <c r="C15" s="38">
        <f>Datos!H15</f>
        <v>0</v>
      </c>
      <c r="D15" s="38">
        <f t="shared" si="0"/>
        <v>0</v>
      </c>
      <c r="E15" s="38">
        <f t="shared" si="1"/>
        <v>0</v>
      </c>
      <c r="F15" s="38">
        <f t="shared" si="2"/>
        <v>0</v>
      </c>
      <c r="G15" s="38">
        <f t="shared" si="3"/>
        <v>0</v>
      </c>
      <c r="H15" s="39">
        <f t="shared" si="4"/>
        <v>0</v>
      </c>
    </row>
    <row r="16" spans="1:8" x14ac:dyDescent="0.25">
      <c r="B16" s="37">
        <f>Datos!B16</f>
        <v>0</v>
      </c>
      <c r="C16" s="38">
        <f>Datos!H16</f>
        <v>0</v>
      </c>
      <c r="D16" s="38">
        <f t="shared" si="0"/>
        <v>0</v>
      </c>
      <c r="E16" s="38">
        <f t="shared" ref="E16:E26" si="5">C16-D16</f>
        <v>0</v>
      </c>
      <c r="F16" s="38">
        <f t="shared" si="2"/>
        <v>0</v>
      </c>
      <c r="G16" s="38">
        <f t="shared" ref="G16:G26" si="6">IF(E16&lt;=487.6,0,IF(AND(E16&gt;=487.61,E16&lt;=642.85),(((E16-487.6)*0.1)+17.48),IF(AND(E16&gt;=642.86,E16&lt;=915.81),(((E16-642.85)*0.1)+32.7),IF(AND(E16&gt;=915.82,E16&lt;=2058.67),(((E16-915.81)*0.2)+60),IF(E16&gt;2058.68,(((E16-2058.67)*0.3)+288.57),0)))))</f>
        <v>0</v>
      </c>
      <c r="H16" s="39">
        <f t="shared" ref="H16:H26" si="7">E16-F16-G16</f>
        <v>0</v>
      </c>
    </row>
    <row r="17" spans="2:8" x14ac:dyDescent="0.25">
      <c r="B17" s="37">
        <f>Datos!B17</f>
        <v>0</v>
      </c>
      <c r="C17" s="38">
        <f>Datos!H17</f>
        <v>0</v>
      </c>
      <c r="D17" s="38">
        <f t="shared" si="0"/>
        <v>0</v>
      </c>
      <c r="E17" s="38">
        <f t="shared" si="5"/>
        <v>0</v>
      </c>
      <c r="F17" s="38">
        <f t="shared" si="2"/>
        <v>0</v>
      </c>
      <c r="G17" s="38">
        <f t="shared" si="6"/>
        <v>0</v>
      </c>
      <c r="H17" s="39">
        <f t="shared" si="7"/>
        <v>0</v>
      </c>
    </row>
    <row r="18" spans="2:8" x14ac:dyDescent="0.25">
      <c r="B18" s="37">
        <f>Datos!B18</f>
        <v>0</v>
      </c>
      <c r="C18" s="38">
        <f>Datos!H18</f>
        <v>0</v>
      </c>
      <c r="D18" s="38">
        <f t="shared" si="0"/>
        <v>0</v>
      </c>
      <c r="E18" s="38">
        <f t="shared" si="5"/>
        <v>0</v>
      </c>
      <c r="F18" s="38">
        <f t="shared" si="2"/>
        <v>0</v>
      </c>
      <c r="G18" s="38">
        <f t="shared" si="6"/>
        <v>0</v>
      </c>
      <c r="H18" s="39">
        <f t="shared" si="7"/>
        <v>0</v>
      </c>
    </row>
    <row r="19" spans="2:8" x14ac:dyDescent="0.25">
      <c r="B19" s="37">
        <f>Datos!B19</f>
        <v>0</v>
      </c>
      <c r="C19" s="38">
        <f>Datos!H19</f>
        <v>0</v>
      </c>
      <c r="D19" s="38">
        <f t="shared" si="0"/>
        <v>0</v>
      </c>
      <c r="E19" s="38">
        <f t="shared" si="5"/>
        <v>0</v>
      </c>
      <c r="F19" s="38">
        <f t="shared" si="2"/>
        <v>0</v>
      </c>
      <c r="G19" s="38">
        <f t="shared" si="6"/>
        <v>0</v>
      </c>
      <c r="H19" s="39">
        <f t="shared" si="7"/>
        <v>0</v>
      </c>
    </row>
    <row r="20" spans="2:8" x14ac:dyDescent="0.25">
      <c r="B20" s="37">
        <f>Datos!B20</f>
        <v>0</v>
      </c>
      <c r="C20" s="38">
        <f>Datos!H20</f>
        <v>0</v>
      </c>
      <c r="D20" s="38">
        <f t="shared" si="0"/>
        <v>0</v>
      </c>
      <c r="E20" s="38">
        <f t="shared" si="5"/>
        <v>0</v>
      </c>
      <c r="F20" s="38">
        <f t="shared" si="2"/>
        <v>0</v>
      </c>
      <c r="G20" s="38">
        <f t="shared" si="6"/>
        <v>0</v>
      </c>
      <c r="H20" s="39">
        <f t="shared" si="7"/>
        <v>0</v>
      </c>
    </row>
    <row r="21" spans="2:8" x14ac:dyDescent="0.25">
      <c r="B21" s="37">
        <f>Datos!B21</f>
        <v>0</v>
      </c>
      <c r="C21" s="38">
        <f>Datos!H21</f>
        <v>0</v>
      </c>
      <c r="D21" s="38">
        <f t="shared" si="0"/>
        <v>0</v>
      </c>
      <c r="E21" s="38">
        <f t="shared" si="5"/>
        <v>0</v>
      </c>
      <c r="F21" s="38">
        <f t="shared" si="2"/>
        <v>0</v>
      </c>
      <c r="G21" s="38">
        <f t="shared" si="6"/>
        <v>0</v>
      </c>
      <c r="H21" s="39">
        <f t="shared" si="7"/>
        <v>0</v>
      </c>
    </row>
    <row r="22" spans="2:8" x14ac:dyDescent="0.25">
      <c r="B22" s="37">
        <f>Datos!B22</f>
        <v>0</v>
      </c>
      <c r="C22" s="38">
        <f>Datos!H22</f>
        <v>0</v>
      </c>
      <c r="D22" s="38">
        <f t="shared" si="0"/>
        <v>0</v>
      </c>
      <c r="E22" s="38">
        <f t="shared" si="5"/>
        <v>0</v>
      </c>
      <c r="F22" s="38">
        <f t="shared" si="2"/>
        <v>0</v>
      </c>
      <c r="G22" s="38">
        <f t="shared" si="6"/>
        <v>0</v>
      </c>
      <c r="H22" s="39">
        <f t="shared" si="7"/>
        <v>0</v>
      </c>
    </row>
    <row r="23" spans="2:8" x14ac:dyDescent="0.25">
      <c r="B23" s="37">
        <f>Datos!B23</f>
        <v>0</v>
      </c>
      <c r="C23" s="38">
        <f>Datos!H23</f>
        <v>0</v>
      </c>
      <c r="D23" s="38">
        <f t="shared" si="0"/>
        <v>0</v>
      </c>
      <c r="E23" s="38">
        <f t="shared" si="5"/>
        <v>0</v>
      </c>
      <c r="F23" s="38">
        <f t="shared" si="2"/>
        <v>0</v>
      </c>
      <c r="G23" s="38">
        <f t="shared" si="6"/>
        <v>0</v>
      </c>
      <c r="H23" s="39">
        <f t="shared" si="7"/>
        <v>0</v>
      </c>
    </row>
    <row r="24" spans="2:8" x14ac:dyDescent="0.25">
      <c r="B24" s="37">
        <f>Datos!B24</f>
        <v>0</v>
      </c>
      <c r="C24" s="38">
        <f>Datos!H24</f>
        <v>0</v>
      </c>
      <c r="D24" s="38">
        <f t="shared" si="0"/>
        <v>0</v>
      </c>
      <c r="E24" s="38">
        <f t="shared" si="5"/>
        <v>0</v>
      </c>
      <c r="F24" s="38">
        <f t="shared" si="2"/>
        <v>0</v>
      </c>
      <c r="G24" s="38">
        <f t="shared" si="6"/>
        <v>0</v>
      </c>
      <c r="H24" s="39">
        <f t="shared" si="7"/>
        <v>0</v>
      </c>
    </row>
    <row r="25" spans="2:8" x14ac:dyDescent="0.25">
      <c r="B25" s="37">
        <f>Datos!B25</f>
        <v>0</v>
      </c>
      <c r="C25" s="38">
        <f>Datos!H25</f>
        <v>0</v>
      </c>
      <c r="D25" s="38">
        <f t="shared" si="0"/>
        <v>0</v>
      </c>
      <c r="E25" s="38">
        <f t="shared" si="5"/>
        <v>0</v>
      </c>
      <c r="F25" s="38">
        <f t="shared" si="2"/>
        <v>0</v>
      </c>
      <c r="G25" s="38">
        <f t="shared" si="6"/>
        <v>0</v>
      </c>
      <c r="H25" s="39">
        <f t="shared" si="7"/>
        <v>0</v>
      </c>
    </row>
    <row r="26" spans="2:8" x14ac:dyDescent="0.25">
      <c r="B26" s="37">
        <f>Datos!B26</f>
        <v>0</v>
      </c>
      <c r="C26" s="38">
        <f>Datos!H26</f>
        <v>0</v>
      </c>
      <c r="D26" s="38">
        <f t="shared" si="0"/>
        <v>0</v>
      </c>
      <c r="E26" s="38">
        <f t="shared" si="5"/>
        <v>0</v>
      </c>
      <c r="F26" s="38">
        <f t="shared" si="2"/>
        <v>0</v>
      </c>
      <c r="G26" s="38">
        <f t="shared" si="6"/>
        <v>0</v>
      </c>
      <c r="H26" s="39">
        <f t="shared" si="7"/>
        <v>0</v>
      </c>
    </row>
  </sheetData>
  <hyperlinks>
    <hyperlink ref="B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Hoja de Control</vt:lpstr>
      <vt:lpstr>Recálculo de Junio</vt:lpstr>
      <vt:lpstr>Recálculo de Diciembre</vt:lpstr>
      <vt:lpstr>Datos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Guzman</dc:creator>
  <cp:lastModifiedBy>napo</cp:lastModifiedBy>
  <dcterms:created xsi:type="dcterms:W3CDTF">2013-11-20T09:17:16Z</dcterms:created>
  <dcterms:modified xsi:type="dcterms:W3CDTF">2015-10-03T17:48:43Z</dcterms:modified>
</cp:coreProperties>
</file>